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5698B26A-8E9A-4180-951E-DB495D2681E9}" xr6:coauthVersionLast="45" xr6:coauthVersionMax="45" xr10:uidLastSave="{00000000-0000-0000-0000-000000000000}"/>
  <bookViews>
    <workbookView xWindow="-120" yWindow="-120" windowWidth="29040" windowHeight="15990" activeTab="1" xr2:uid="{00000000-000D-0000-FFFF-FFFF00000000}"/>
  </bookViews>
  <sheets>
    <sheet name="Форма КП- 21 кор_ПВХ  двери" sheetId="10" r:id="rId1"/>
    <sheet name="ФОРМА КП- 21 кор_мет двери" sheetId="9" r:id="rId2"/>
    <sheet name="ВОР корпус 21" sheetId="2" r:id="rId3"/>
  </sheets>
  <definedNames>
    <definedName name="_xlnm.Print_Area" localSheetId="1">'ФОРМА КП- 21 кор_мет двери'!$A$1:$K$29</definedName>
    <definedName name="_xlnm.Print_Area" localSheetId="0">'Форма КП- 21 кор_ПВХ  двери'!$A$1:$L$13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40" i="2" l="1"/>
  <c r="K39" i="2"/>
  <c r="K41" i="2" s="1"/>
  <c r="K36" i="2"/>
  <c r="K35" i="2"/>
  <c r="K34" i="2"/>
  <c r="K33" i="2"/>
  <c r="K32" i="2"/>
  <c r="J31" i="2"/>
  <c r="K31" i="2" s="1"/>
  <c r="K30" i="2"/>
  <c r="J30" i="2"/>
  <c r="J27" i="2"/>
  <c r="K27" i="2" s="1"/>
  <c r="J26" i="2"/>
  <c r="K26" i="2" s="1"/>
  <c r="K28" i="2" s="1"/>
  <c r="K22" i="2"/>
  <c r="K23" i="2" s="1"/>
  <c r="J22" i="2"/>
  <c r="K18" i="2"/>
  <c r="K17" i="2"/>
  <c r="K19" i="2" s="1"/>
  <c r="K37" i="2" l="1"/>
  <c r="K42" i="2" s="1"/>
  <c r="P30" i="9" l="1"/>
  <c r="O29" i="9"/>
  <c r="P29" i="9" s="1"/>
  <c r="N29" i="9"/>
  <c r="P23" i="9"/>
  <c r="P24" i="9"/>
  <c r="P25" i="9"/>
  <c r="P26" i="9"/>
  <c r="P27" i="9"/>
  <c r="P28" i="9"/>
  <c r="P22" i="9"/>
  <c r="P20" i="9"/>
  <c r="P19" i="9"/>
  <c r="P15" i="9"/>
  <c r="P12" i="9"/>
  <c r="O23" i="9"/>
  <c r="O24" i="9"/>
  <c r="O25" i="9"/>
  <c r="O26" i="9"/>
  <c r="O27" i="9"/>
  <c r="O28" i="9"/>
  <c r="N23" i="9"/>
  <c r="N24" i="9"/>
  <c r="N25" i="9"/>
  <c r="N26" i="9"/>
  <c r="N27" i="9"/>
  <c r="N28" i="9"/>
  <c r="O22" i="9"/>
  <c r="N22" i="9"/>
  <c r="O20" i="9"/>
  <c r="N20" i="9"/>
  <c r="O19" i="9"/>
  <c r="N19" i="9"/>
  <c r="O15" i="9"/>
  <c r="N15" i="9"/>
  <c r="O12" i="9"/>
  <c r="N12" i="9"/>
  <c r="M28" i="9"/>
  <c r="M27" i="9"/>
  <c r="M26" i="9"/>
  <c r="M25" i="9"/>
  <c r="M24" i="9"/>
  <c r="M23" i="9"/>
  <c r="M22" i="9"/>
  <c r="M20" i="9"/>
  <c r="M19" i="9"/>
  <c r="M15" i="9"/>
  <c r="M12" i="9"/>
  <c r="J23" i="9"/>
  <c r="J22" i="9"/>
  <c r="Q14" i="10" l="1"/>
  <c r="P13" i="10"/>
  <c r="O13" i="10"/>
  <c r="Q13" i="10"/>
  <c r="Q11" i="10"/>
  <c r="Q12" i="10"/>
  <c r="P12" i="10"/>
  <c r="O12" i="10"/>
  <c r="P11" i="10"/>
  <c r="O11" i="10"/>
  <c r="N11" i="10"/>
  <c r="K12" i="10" l="1"/>
  <c r="K11" i="10"/>
  <c r="J18" i="9" l="1"/>
</calcChain>
</file>

<file path=xl/sharedStrings.xml><?xml version="1.0" encoding="utf-8"?>
<sst xmlns="http://schemas.openxmlformats.org/spreadsheetml/2006/main" count="302" uniqueCount="134">
  <si>
    <t>Обозначение</t>
  </si>
  <si>
    <t>Наименование</t>
  </si>
  <si>
    <t>размеры по коробке</t>
  </si>
  <si>
    <t xml:space="preserve">Открывание </t>
  </si>
  <si>
    <t>Назначение</t>
  </si>
  <si>
    <t>Индивидуальная по ГОСТ 57327-2016</t>
  </si>
  <si>
    <t>высота</t>
  </si>
  <si>
    <t>ширина</t>
  </si>
  <si>
    <t>П</t>
  </si>
  <si>
    <t>подвал</t>
  </si>
  <si>
    <t>Л</t>
  </si>
  <si>
    <t>Марка изделия, номер по плану</t>
  </si>
  <si>
    <t>первый этаж</t>
  </si>
  <si>
    <t>кровля</t>
  </si>
  <si>
    <t>Двери противопожарные металлические по ГОСТ 57327-2016</t>
  </si>
  <si>
    <t>Индивидуальная по ГОСТ 31173-2016</t>
  </si>
  <si>
    <t>Двери противопожарные металлические ниже отм.0.000</t>
  </si>
  <si>
    <t>Двери противопожарные металлические выше отм.0.000</t>
  </si>
  <si>
    <t>Двери металлические по ГОСТ 31173-2016 (Блоки дверные стальные) выше отм.0.000</t>
  </si>
  <si>
    <t>17-17*</t>
  </si>
  <si>
    <t>Двери металлические ниже отм.0.000</t>
  </si>
  <si>
    <t>Двери металлические по ГОСТ 31173-2016</t>
  </si>
  <si>
    <t>Дверь для технических помещений</t>
  </si>
  <si>
    <t>Дверь внутренняя металлическая (правая, левая) , сертифицированная, с устройством самозакрывания и уплотнением в притворе. Вид отделки - окрашенная. Непрозрачное заполнение  в цвет RAL - по проекту(матовая поверхность).</t>
  </si>
  <si>
    <t>ДСВхБ Оп Пр/Л 21*11 Прг Н Пкомб М3О</t>
  </si>
  <si>
    <t>П/Л</t>
  </si>
  <si>
    <t>Дверь  техническая</t>
  </si>
  <si>
    <t>ДСН А Оп ПР/Л 21*11 Прг П2лс М3 О</t>
  </si>
  <si>
    <t>Дверь наружная металлическая (правая, левая) , сертифицированная, с устройством самозакрывания и уплотнением в притворе. Вид отделки - окрашенная. Непрозрачное заполнение  в цвет RAL - по проекту(матовая поверхность).</t>
  </si>
  <si>
    <t xml:space="preserve"> 12-12*</t>
  </si>
  <si>
    <t>Дверь в помещение СС , кабельную, пожарную насосную и межсекционная  противопожарная</t>
  </si>
  <si>
    <r>
      <t>ДПС 01 21*11 П/Л  -</t>
    </r>
    <r>
      <rPr>
        <b/>
        <sz val="11"/>
        <color theme="1"/>
        <rFont val="Times New Roman"/>
        <family val="1"/>
        <charset val="204"/>
      </rPr>
      <t xml:space="preserve">EIS30 </t>
    </r>
    <r>
      <rPr>
        <sz val="11"/>
        <color theme="1"/>
        <rFont val="Times New Roman"/>
        <family val="1"/>
        <charset val="204"/>
      </rPr>
      <t>Н Прг П2лс М3</t>
    </r>
  </si>
  <si>
    <t xml:space="preserve"> Индивидуальная по ГОСТ 31173-2016</t>
  </si>
  <si>
    <t>Дверь   в мусоросборную камеру</t>
  </si>
  <si>
    <t>Дверь входная в ПУИ, колясочную, помещение ТСЖ (без постоянного пребывания людей)</t>
  </si>
  <si>
    <t xml:space="preserve">ДСВ В Оп Пр 21*9 Прг Н Пкомб М3             </t>
  </si>
  <si>
    <t>Дверь  внутренняя металлическая   с устройством самозакрывания и уплотнением в притворе. Вид отделки - окрашенная. Непрозрачное заполнение  в цвет RAL -по проекту(матовая поверхность).</t>
  </si>
  <si>
    <t>Дверь входная на лестничную клетку типа Н1</t>
  </si>
  <si>
    <t>Дверь наружная   металлическая  с устройством самозакрывания и уплотнением в притворе, стекло армированное -площадь остекления не менее 1,2м2.</t>
  </si>
  <si>
    <t>ДСН А Дп Пр 21*15 Прг Н П2лс М3 О</t>
  </si>
  <si>
    <t>Двери из ПВХ профилей по ГОСТ 30970-2014 (Блоки дверные из ПВХ профилей) выше отм.0.000</t>
  </si>
  <si>
    <t xml:space="preserve"> ГОСТ 30970-2014</t>
  </si>
  <si>
    <t>14-14*</t>
  </si>
  <si>
    <t>15-15*</t>
  </si>
  <si>
    <t>Дверь наружная входная из ПВХ профилей .</t>
  </si>
  <si>
    <t>Дверь внутренняя входная из ПВХ профилей , фрамугу заполнить сэндвич-панелью</t>
  </si>
  <si>
    <t>Дверь внутренняя  из ПВХ профиля</t>
  </si>
  <si>
    <t>Дверь нанружная из ПВХ профиля</t>
  </si>
  <si>
    <t xml:space="preserve">
ДПВ Т О Б Ф Дв Л Дп  2590*1900      </t>
  </si>
  <si>
    <t xml:space="preserve">ДПН О П Л 23*19      
</t>
  </si>
  <si>
    <t>Помещения МОП (выход в коридор из лифтового холла)</t>
  </si>
  <si>
    <t>1-17 этажи</t>
  </si>
  <si>
    <t>ДСН А Оп Л 21*11 Прг Н П2лс М3 О Ос</t>
  </si>
  <si>
    <t>Дверь наружная остекленная для эвакуационных балконов</t>
  </si>
  <si>
    <t>Дверь наружная остекленная для эвакуационных балконов. Стекло армированное, площадь остекления 
не менее 1.2 м2.</t>
  </si>
  <si>
    <t>Противопожарная
на путях эвакуации (в коридоре возле лестницы)</t>
  </si>
  <si>
    <t>Дверь наружная выход на кровлю</t>
  </si>
  <si>
    <t>ДСН А Оп Л 21*9 Прг В П2лс М3 О</t>
  </si>
  <si>
    <t>Дверь наружная металлическая  с устройством самозакрывания и уплотнением в притворе.</t>
  </si>
  <si>
    <r>
      <t xml:space="preserve">
ДПСО 02 21*15 Л </t>
    </r>
    <r>
      <rPr>
        <b/>
        <sz val="11"/>
        <rFont val="Times New Roman"/>
        <family val="1"/>
        <charset val="204"/>
      </rPr>
      <t>EIS30</t>
    </r>
    <r>
      <rPr>
        <sz val="11"/>
        <rFont val="Times New Roman"/>
        <family val="1"/>
        <charset val="204"/>
      </rPr>
      <t xml:space="preserve"> Н Прг П2лс М3     </t>
    </r>
  </si>
  <si>
    <t>№ п.п.</t>
  </si>
  <si>
    <t>Стоимость ед., руб., в т.ч. НДС</t>
  </si>
  <si>
    <t>Стоимость всего, руб., в т.ч. НДС</t>
  </si>
  <si>
    <t>Примечание</t>
  </si>
  <si>
    <t>кол-во секция 1</t>
  </si>
  <si>
    <t>Материалы</t>
  </si>
  <si>
    <t>СМР</t>
  </si>
  <si>
    <t>ИТОГО</t>
  </si>
  <si>
    <t>Обязательно! На фирменном бланке организации!</t>
  </si>
  <si>
    <t>Коммерческое предложение</t>
  </si>
  <si>
    <t>кол-во     Всего</t>
  </si>
  <si>
    <t>этаж</t>
  </si>
  <si>
    <t>Всего  с НДС 20%, руб.:</t>
  </si>
  <si>
    <t>в том числе НДС 20%, руб.:</t>
  </si>
  <si>
    <r>
      <t xml:space="preserve">Объём работ и нормативная потребность материалов на объект по производственной норме                                             </t>
    </r>
    <r>
      <rPr>
        <b/>
        <sz val="11"/>
        <color rgb="FFFF0000"/>
        <rFont val="Times New Roman"/>
        <family val="1"/>
        <charset val="204"/>
      </rPr>
      <t>(14/П-14-V.19-АР изм1 ст. РД.)</t>
    </r>
  </si>
  <si>
    <t xml:space="preserve">на выполнение комплекса работ по изготовлению, доставке и монтажу дверных дверных блоков из ПВХ профилей   корп.21 (Шифр 14/П-14-V.21-АР  Ст. Р)  </t>
  </si>
  <si>
    <t xml:space="preserve">Объект:  "Многоэтажные жилые дома" по адресу: Ленинградская область, Всеволожский муниципальный район, Бугровское сельское поселение, массив Центральное, стр.поз. №№17,18,19,20,21,22,23 (кадастровый номер №47:07:0713003:912) Корпус 21.
</t>
  </si>
  <si>
    <t>Проект: Шифр 14/П-14-V.21.АР</t>
  </si>
  <si>
    <r>
      <t>Дверь  металлическая утепленная противопожарная, сертифицированная,</t>
    </r>
    <r>
      <rPr>
        <b/>
        <sz val="10"/>
        <color theme="1"/>
        <rFont val="Times New Roman"/>
        <family val="1"/>
        <charset val="204"/>
      </rPr>
      <t xml:space="preserve"> EIS30</t>
    </r>
    <r>
      <rPr>
        <sz val="10"/>
        <color theme="1"/>
        <rFont val="Times New Roman"/>
        <family val="1"/>
        <charset val="204"/>
      </rPr>
      <t>, с устройством самозакрывания и уплотнением в притворе. Вид отделки - окрашенная. Непрозрачное заполнение  в цвет RAL -по проекту(матовая поверхность).</t>
    </r>
  </si>
  <si>
    <r>
      <t xml:space="preserve">
ДПСО 02 21*15 Л </t>
    </r>
    <r>
      <rPr>
        <b/>
        <sz val="11"/>
        <color theme="1"/>
        <rFont val="Times New Roman"/>
        <family val="1"/>
        <charset val="204"/>
      </rPr>
      <t>EI30</t>
    </r>
    <r>
      <rPr>
        <sz val="11"/>
        <color theme="1"/>
        <rFont val="Times New Roman"/>
        <family val="1"/>
        <charset val="204"/>
      </rPr>
      <t xml:space="preserve"> Н Прг П2лс М3     </t>
    </r>
  </si>
  <si>
    <t>1-20 этажи</t>
  </si>
  <si>
    <r>
      <t xml:space="preserve">ДПСО 02 23*19 Пр </t>
    </r>
    <r>
      <rPr>
        <b/>
        <sz val="11"/>
        <color theme="1"/>
        <rFont val="Times New Roman"/>
        <family val="1"/>
        <charset val="204"/>
      </rPr>
      <t>EI30</t>
    </r>
    <r>
      <rPr>
        <sz val="11"/>
        <color theme="1"/>
        <rFont val="Times New Roman"/>
        <family val="1"/>
        <charset val="204"/>
      </rPr>
      <t xml:space="preserve"> Н Прг П2лс М3  </t>
    </r>
  </si>
  <si>
    <r>
      <t xml:space="preserve">Дверь внутренняя остекленная на путях эвакуации,  </t>
    </r>
    <r>
      <rPr>
        <b/>
        <sz val="10"/>
        <color theme="1"/>
        <rFont val="Times New Roman"/>
        <family val="1"/>
        <charset val="204"/>
      </rPr>
      <t>EI30</t>
    </r>
    <r>
      <rPr>
        <sz val="10"/>
        <color theme="1"/>
        <rFont val="Times New Roman"/>
        <family val="1"/>
        <charset val="204"/>
      </rPr>
      <t>. Стекло армированное, площадь остекления 
не более 25% от площади дверных полотен.</t>
    </r>
  </si>
  <si>
    <r>
      <t>Дверь наружная металлическая  противопожарная, сертифицированная,</t>
    </r>
    <r>
      <rPr>
        <b/>
        <sz val="10"/>
        <color theme="1"/>
        <rFont val="Times New Roman"/>
        <family val="1"/>
        <charset val="204"/>
      </rPr>
      <t xml:space="preserve"> EI30 </t>
    </r>
    <r>
      <rPr>
        <sz val="10"/>
        <color theme="1"/>
        <rFont val="Times New Roman"/>
        <family val="1"/>
        <charset val="204"/>
      </rPr>
      <t>, с остеклением из закаленного стекла, с устройством самозакрывания и уплотнением в притворе. Вид отделки - окрашенная. Непрозрачное заполнение  в цвет RAL -по проекту(матовая поверхность).</t>
    </r>
  </si>
  <si>
    <t>2-20 этаж, кровля</t>
  </si>
  <si>
    <r>
      <t xml:space="preserve">Объём работ и нормативная потребность материалов на объект по производственной норме                                             </t>
    </r>
    <r>
      <rPr>
        <b/>
        <sz val="10"/>
        <color rgb="FFFF0000"/>
        <rFont val="Times New Roman"/>
        <family val="1"/>
        <charset val="204"/>
      </rPr>
      <t>(14/П-14-V.21-АР ст. РД.)</t>
    </r>
  </si>
  <si>
    <t xml:space="preserve">на выполнение комплекса работ по изготовлению, доставке и монтажу дверных металлических блоков   корп.21 (Шифр 14/П-14-V.21-АР  Ст. Р)  </t>
  </si>
  <si>
    <t xml:space="preserve">Объект:  "Многоэтажные жилые дома" по адресу: Ленинградская область, Всеволожский муниципальный район, Бугровское сельское поселение, массив Центральное, стр.поз. №№17,18,19,20,21,22,23 (кадастровый номер №47:07:0713003:912) корпус 21.
</t>
  </si>
  <si>
    <r>
      <t xml:space="preserve">Дверь внутренняя остекленная на путях эвакуации, </t>
    </r>
    <r>
      <rPr>
        <b/>
        <sz val="10"/>
        <rFont val="Times New Roman"/>
        <family val="1"/>
        <charset val="204"/>
      </rPr>
      <t>EIS30</t>
    </r>
    <r>
      <rPr>
        <sz val="10"/>
        <rFont val="Times New Roman"/>
        <family val="1"/>
        <charset val="204"/>
      </rPr>
      <t xml:space="preserve"> . Стекло армированное, площадь остекления 
не более 25% от площади дверных полотен.</t>
    </r>
  </si>
  <si>
    <t>Наименование  объекта :</t>
  </si>
  <si>
    <t>"Утверждаю"</t>
  </si>
  <si>
    <t xml:space="preserve"> "Многоэтажные жилые дома"</t>
  </si>
  <si>
    <t>Директор по строительству</t>
  </si>
  <si>
    <t>по адресу: Ленинградская область,</t>
  </si>
  <si>
    <t>Всеволожский муниципальный район,Бугровское</t>
  </si>
  <si>
    <t>ООО "ПрокСтрой"</t>
  </si>
  <si>
    <t>сельское поселение,поселок Бугры, массив Центральное</t>
  </si>
  <si>
    <t xml:space="preserve">стр.поз. №17, №18, №219 №20, №21, №22, №23 </t>
  </si>
  <si>
    <t>_________________Иванов С.В.</t>
  </si>
  <si>
    <t>"____" ________________ 2024 г.</t>
  </si>
  <si>
    <t>ВЕДОМОСТЬ РАБОТ</t>
  </si>
  <si>
    <r>
      <t xml:space="preserve">Вид работ: Изготовление, поставка и монтаж  дверных металлических блоков  по </t>
    </r>
    <r>
      <rPr>
        <b/>
        <i/>
        <u/>
        <sz val="20"/>
        <rFont val="Times New Roman"/>
        <family val="1"/>
        <charset val="204"/>
      </rPr>
      <t>корпусу №21</t>
    </r>
  </si>
  <si>
    <t>№ п/п</t>
  </si>
  <si>
    <t>Этаж</t>
  </si>
  <si>
    <t xml:space="preserve"> секция 1</t>
  </si>
  <si>
    <t>всего</t>
  </si>
  <si>
    <t>Примечания</t>
  </si>
  <si>
    <t>11*</t>
  </si>
  <si>
    <t>ИТОГО металлических  дверей ниже отм.0.000 :</t>
  </si>
  <si>
    <r>
      <t>Дверь  металлическая утепленная противопожарная, сертифицированная,</t>
    </r>
    <r>
      <rPr>
        <b/>
        <sz val="11"/>
        <color theme="1"/>
        <rFont val="Times New Roman"/>
        <family val="1"/>
        <charset val="204"/>
      </rPr>
      <t xml:space="preserve"> EIS30</t>
    </r>
    <r>
      <rPr>
        <sz val="11"/>
        <color theme="1"/>
        <rFont val="Times New Roman"/>
        <family val="1"/>
        <charset val="204"/>
      </rPr>
      <t>, с устройством самозакрывания и уплотнением в притворе. Вид отделки - окрашенная. Непрозрачное заполнение  в цвет RAL -по проекту(матовая поверхность).</t>
    </r>
  </si>
  <si>
    <t>ИТОГО металлических  противопожарных дверей по ГОСТ 57327-2016 ниже отм.0.000 :</t>
  </si>
  <si>
    <r>
      <t xml:space="preserve">Дверь внутренняя остекленная на путях эвакуации,  </t>
    </r>
    <r>
      <rPr>
        <b/>
        <sz val="11"/>
        <color theme="1"/>
        <rFont val="Times New Roman"/>
        <family val="1"/>
        <charset val="204"/>
      </rPr>
      <t>EI30</t>
    </r>
    <r>
      <rPr>
        <sz val="11"/>
        <color theme="1"/>
        <rFont val="Times New Roman"/>
        <family val="1"/>
        <charset val="204"/>
      </rPr>
      <t>. Стекло армированное, площадь остекления 
не более 25% от площади дверных полотен.</t>
    </r>
  </si>
  <si>
    <r>
      <t>Дверь наружная металлическая  противопожарная, сертифицированная,</t>
    </r>
    <r>
      <rPr>
        <b/>
        <sz val="11"/>
        <color theme="1"/>
        <rFont val="Times New Roman"/>
        <family val="1"/>
        <charset val="204"/>
      </rPr>
      <t xml:space="preserve"> EI30 </t>
    </r>
    <r>
      <rPr>
        <sz val="11"/>
        <color theme="1"/>
        <rFont val="Times New Roman"/>
        <family val="1"/>
        <charset val="204"/>
      </rPr>
      <t>, с остеклением из закаленного стекла, с устройством самозакрывания и уплотнением в притворе. Вид отделки - окрашенная. Непрозрачное заполнение  в цвет RAL -по проекту(матовая поверхность).</t>
    </r>
  </si>
  <si>
    <t>ИТОГО металлических противопожарных дверей по ГОСТ 57327-2016 выше отм.0.000 :</t>
  </si>
  <si>
    <t>ИТОГО металлических дверей выше отм.0.000 по ГОСТ 31173-2016 :</t>
  </si>
  <si>
    <t>ИТОГО  дверей из ПВХ профилей выше отм.0.000 по ГОСТ 30970-2014 :</t>
  </si>
  <si>
    <t>ВСЕГО дверных блоков по корпусу 21 секция №1 :</t>
  </si>
  <si>
    <t>1. Размеры  указаны по габаритам строительных проемов.</t>
  </si>
  <si>
    <t>2. Габариты остекленной части определить из особенности конструкции дверного полотна. Площадь остекления не менее 1.2 м2.</t>
  </si>
  <si>
    <t>3. Высота дверных порогов не должна превышать 14 мм над уровнем чистого пола помещений этажа.</t>
  </si>
  <si>
    <t>4. Дверные блоки, расположенные на путях эвакуациии в противопожарных преградах оборудовать пенополиуретановыми уплотняющими прокладками в притворах по ГОСТ 10174-90 и доводчиками (для двупольных дверей доводчики с координацией последовательности закрывания створок).</t>
  </si>
  <si>
    <t>5. Перед заказом и изготовлением дверных блоков выполнить контрольные обмеры габаритов проемов на месте.</t>
  </si>
  <si>
    <t>6. Ширина проема двери указана минимально требуемая в свету. Конструкция коробки и полотна определяется фирмой-изготовителем по согласованию с Заказчиком. Деталировочные узлы установки дверных и оконных блоков разрабатывает фирма-изготовитель.</t>
  </si>
  <si>
    <t>7. В комплектацию поставки дверей включить: запирающие устройства, дверные ручки, ключи, контур уплотняющих прокладок, доводчик (регулятор закрывания).</t>
  </si>
  <si>
    <t>8. В помещениях, доступных для МГН обеспечить высоту порога не более 14мм. Выполнить необходимые требования к конструкции и отделке по СП 59.13330.2020.</t>
  </si>
  <si>
    <t>9. Для остекления стальных блоков требуется применять стеклопакеты с многослойным или закаленным.</t>
  </si>
  <si>
    <t>10. Для остекления стальных блоков требуется применять стеклопакеты с многослойным или закаленным теклом по ГОСТ 30826 и ГОСТ 30698.</t>
  </si>
  <si>
    <t>11. Дверные блоки, при открывании которых возможен удар дверных полотен о примыкающую стену, требуется оборудовать напольными/настенными дверными упорами.</t>
  </si>
  <si>
    <t>12. Цвет отделки дверных блоков - согласовать с Заказчиком.</t>
  </si>
  <si>
    <t>Главный инженер</t>
  </si>
  <si>
    <t>Бугаев М.Ю.</t>
  </si>
  <si>
    <t>Начальник ПТО</t>
  </si>
  <si>
    <t>Соломатина С.В.</t>
  </si>
  <si>
    <t>Начальник СДО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</si>
</sst>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</font>
    <font>
      <b/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92D05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i/>
      <u/>
      <sz val="2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6"/>
      <name val="Times New Roman"/>
      <family val="1"/>
      <charset val="204"/>
    </font>
    <font>
      <b/>
      <sz val="16"/>
      <color rgb="FF0000FF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0" fontId="11" fillId="0" borderId="0"/>
  </cellStyleXfs>
  <cellXfs count="288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wrapText="1"/>
    </xf>
    <xf numFmtId="0" fontId="1" fillId="0" borderId="13" xfId="0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vertical="center" wrapText="1"/>
    </xf>
    <xf numFmtId="4" fontId="5" fillId="4" borderId="1" xfId="0" applyNumberFormat="1" applyFont="1" applyFill="1" applyBorder="1" applyAlignment="1">
      <alignment vertical="center"/>
    </xf>
    <xf numFmtId="49" fontId="12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49" fontId="16" fillId="0" borderId="0" xfId="0" applyNumberFormat="1" applyFont="1" applyAlignment="1" applyProtection="1">
      <alignment vertical="center"/>
    </xf>
    <xf numFmtId="49" fontId="1" fillId="0" borderId="0" xfId="2" applyNumberFormat="1" applyFont="1" applyAlignment="1">
      <alignment horizontal="center" vertical="top" wrapText="1"/>
    </xf>
    <xf numFmtId="0" fontId="5" fillId="0" borderId="0" xfId="0" applyFont="1" applyAlignment="1" applyProtection="1">
      <alignment horizontal="center" vertical="center"/>
      <protection locked="0"/>
    </xf>
    <xf numFmtId="0" fontId="4" fillId="4" borderId="9" xfId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0" fontId="1" fillId="4" borderId="1" xfId="0" applyFont="1" applyFill="1" applyBorder="1"/>
    <xf numFmtId="2" fontId="5" fillId="4" borderId="1" xfId="0" applyNumberFormat="1" applyFont="1" applyFill="1" applyBorder="1" applyAlignment="1">
      <alignment horizontal="right" vertical="center"/>
    </xf>
    <xf numFmtId="4" fontId="1" fillId="0" borderId="0" xfId="0" applyNumberFormat="1" applyFont="1"/>
    <xf numFmtId="4" fontId="5" fillId="0" borderId="0" xfId="0" applyNumberFormat="1" applyFont="1" applyAlignment="1">
      <alignment vertical="center"/>
    </xf>
    <xf numFmtId="4" fontId="4" fillId="4" borderId="9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vertical="center"/>
    </xf>
    <xf numFmtId="4" fontId="1" fillId="0" borderId="0" xfId="0" applyNumberFormat="1" applyFont="1" applyAlignment="1">
      <alignment horizontal="center" vertical="center"/>
    </xf>
    <xf numFmtId="0" fontId="4" fillId="4" borderId="22" xfId="1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vertical="center"/>
    </xf>
    <xf numFmtId="0" fontId="5" fillId="2" borderId="20" xfId="0" applyFont="1" applyFill="1" applyBorder="1" applyAlignment="1">
      <alignment horizontal="center" vertical="center" wrapText="1"/>
    </xf>
    <xf numFmtId="2" fontId="5" fillId="4" borderId="20" xfId="0" applyNumberFormat="1" applyFont="1" applyFill="1" applyBorder="1" applyAlignment="1">
      <alignment horizontal="right" vertical="center"/>
    </xf>
    <xf numFmtId="4" fontId="4" fillId="4" borderId="15" xfId="0" applyNumberFormat="1" applyFont="1" applyFill="1" applyBorder="1" applyAlignment="1">
      <alignment horizontal="center" vertical="center" wrapText="1"/>
    </xf>
    <xf numFmtId="4" fontId="4" fillId="4" borderId="24" xfId="0" applyNumberFormat="1" applyFont="1" applyFill="1" applyBorder="1" applyAlignment="1">
      <alignment horizontal="center" vertical="center" wrapText="1"/>
    </xf>
    <xf numFmtId="4" fontId="2" fillId="3" borderId="25" xfId="0" applyNumberFormat="1" applyFont="1" applyFill="1" applyBorder="1" applyAlignment="1">
      <alignment vertical="center"/>
    </xf>
    <xf numFmtId="4" fontId="2" fillId="3" borderId="16" xfId="0" applyNumberFormat="1" applyFont="1" applyFill="1" applyBorder="1" applyAlignment="1">
      <alignment vertical="center"/>
    </xf>
    <xf numFmtId="0" fontId="2" fillId="3" borderId="19" xfId="0" applyFont="1" applyFill="1" applyBorder="1" applyAlignment="1">
      <alignment vertical="center"/>
    </xf>
    <xf numFmtId="0" fontId="5" fillId="2" borderId="19" xfId="0" applyFont="1" applyFill="1" applyBorder="1" applyAlignment="1">
      <alignment horizontal="left" vertical="center" wrapText="1"/>
    </xf>
    <xf numFmtId="2" fontId="5" fillId="4" borderId="19" xfId="0" applyNumberFormat="1" applyFont="1" applyFill="1" applyBorder="1" applyAlignment="1">
      <alignment horizontal="right" vertical="center"/>
    </xf>
    <xf numFmtId="4" fontId="5" fillId="2" borderId="25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16" xfId="0" applyNumberFormat="1" applyFont="1" applyFill="1" applyBorder="1" applyAlignment="1">
      <alignment horizontal="center" vertical="center" wrapText="1"/>
    </xf>
    <xf numFmtId="4" fontId="5" fillId="2" borderId="15" xfId="0" applyNumberFormat="1" applyFont="1" applyFill="1" applyBorder="1" applyAlignment="1">
      <alignment horizontal="center" vertical="center" wrapText="1"/>
    </xf>
    <xf numFmtId="4" fontId="5" fillId="2" borderId="9" xfId="0" applyNumberFormat="1" applyFont="1" applyFill="1" applyBorder="1" applyAlignment="1">
      <alignment horizontal="center" vertical="center" wrapText="1"/>
    </xf>
    <xf numFmtId="4" fontId="5" fillId="2" borderId="24" xfId="0" applyNumberFormat="1" applyFont="1" applyFill="1" applyBorder="1" applyAlignment="1">
      <alignment horizontal="center" vertical="center" wrapText="1"/>
    </xf>
    <xf numFmtId="4" fontId="5" fillId="4" borderId="26" xfId="0" applyNumberFormat="1" applyFont="1" applyFill="1" applyBorder="1" applyAlignment="1">
      <alignment horizontal="center" vertical="center"/>
    </xf>
    <xf numFmtId="4" fontId="5" fillId="4" borderId="27" xfId="0" applyNumberFormat="1" applyFont="1" applyFill="1" applyBorder="1" applyAlignment="1">
      <alignment horizontal="center" vertical="center"/>
    </xf>
    <xf numFmtId="4" fontId="5" fillId="4" borderId="28" xfId="0" applyNumberFormat="1" applyFont="1" applyFill="1" applyBorder="1" applyAlignment="1">
      <alignment horizontal="center" vertical="center"/>
    </xf>
    <xf numFmtId="4" fontId="5" fillId="4" borderId="10" xfId="0" applyNumberFormat="1" applyFont="1" applyFill="1" applyBorder="1" applyAlignment="1">
      <alignment horizontal="center" vertical="center"/>
    </xf>
    <xf numFmtId="4" fontId="5" fillId="4" borderId="11" xfId="0" applyNumberFormat="1" applyFont="1" applyFill="1" applyBorder="1" applyAlignment="1">
      <alignment horizontal="center" vertical="center"/>
    </xf>
    <xf numFmtId="4" fontId="5" fillId="4" borderId="12" xfId="0" applyNumberFormat="1" applyFont="1" applyFill="1" applyBorder="1" applyAlignment="1">
      <alignment horizontal="center" vertical="center"/>
    </xf>
    <xf numFmtId="4" fontId="4" fillId="4" borderId="10" xfId="0" applyNumberFormat="1" applyFont="1" applyFill="1" applyBorder="1" applyAlignment="1">
      <alignment horizontal="center" vertical="center"/>
    </xf>
    <xf numFmtId="4" fontId="4" fillId="4" borderId="11" xfId="0" applyNumberFormat="1" applyFont="1" applyFill="1" applyBorder="1" applyAlignment="1">
      <alignment horizontal="center" vertical="center"/>
    </xf>
    <xf numFmtId="4" fontId="4" fillId="4" borderId="12" xfId="0" applyNumberFormat="1" applyFont="1" applyFill="1" applyBorder="1" applyAlignment="1">
      <alignment horizontal="center" vertical="center"/>
    </xf>
    <xf numFmtId="4" fontId="4" fillId="4" borderId="28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" fontId="1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vertical="center"/>
    </xf>
    <xf numFmtId="0" fontId="1" fillId="0" borderId="20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4" fontId="4" fillId="4" borderId="23" xfId="0" applyNumberFormat="1" applyFont="1" applyFill="1" applyBorder="1" applyAlignment="1">
      <alignment horizontal="center" vertical="center" wrapText="1"/>
    </xf>
    <xf numFmtId="4" fontId="1" fillId="0" borderId="19" xfId="0" applyNumberFormat="1" applyFont="1" applyBorder="1" applyAlignment="1">
      <alignment horizontal="center" vertical="center" wrapText="1"/>
    </xf>
    <xf numFmtId="4" fontId="2" fillId="3" borderId="19" xfId="0" applyNumberFormat="1" applyFont="1" applyFill="1" applyBorder="1" applyAlignment="1">
      <alignment vertical="center"/>
    </xf>
    <xf numFmtId="4" fontId="8" fillId="0" borderId="19" xfId="0" applyNumberFormat="1" applyFont="1" applyBorder="1" applyAlignment="1">
      <alignment horizontal="center" vertical="center" wrapText="1"/>
    </xf>
    <xf numFmtId="4" fontId="1" fillId="0" borderId="25" xfId="0" applyNumberFormat="1" applyFont="1" applyBorder="1" applyAlignment="1">
      <alignment horizontal="center" vertical="center" wrapText="1"/>
    </xf>
    <xf numFmtId="4" fontId="1" fillId="0" borderId="16" xfId="0" applyNumberFormat="1" applyFont="1" applyBorder="1" applyAlignment="1">
      <alignment horizontal="center" vertical="center" wrapText="1"/>
    </xf>
    <xf numFmtId="4" fontId="8" fillId="0" borderId="25" xfId="0" applyNumberFormat="1" applyFont="1" applyBorder="1" applyAlignment="1">
      <alignment horizontal="center" vertical="center" wrapText="1"/>
    </xf>
    <xf numFmtId="4" fontId="8" fillId="0" borderId="16" xfId="0" applyNumberFormat="1" applyFont="1" applyBorder="1" applyAlignment="1">
      <alignment horizontal="center" vertical="center" wrapText="1"/>
    </xf>
    <xf numFmtId="4" fontId="5" fillId="4" borderId="6" xfId="0" applyNumberFormat="1" applyFont="1" applyFill="1" applyBorder="1" applyAlignment="1">
      <alignment horizontal="right" vertical="center"/>
    </xf>
    <xf numFmtId="4" fontId="5" fillId="4" borderId="7" xfId="0" applyNumberFormat="1" applyFont="1" applyFill="1" applyBorder="1" applyAlignment="1">
      <alignment horizontal="right" vertical="center"/>
    </xf>
    <xf numFmtId="4" fontId="5" fillId="4" borderId="8" xfId="0" applyNumberFormat="1" applyFont="1" applyFill="1" applyBorder="1" applyAlignment="1">
      <alignment horizontal="right" vertical="center"/>
    </xf>
    <xf numFmtId="0" fontId="2" fillId="0" borderId="19" xfId="0" applyFont="1" applyBorder="1" applyAlignment="1">
      <alignment vertical="center"/>
    </xf>
    <xf numFmtId="4" fontId="5" fillId="4" borderId="14" xfId="0" applyNumberFormat="1" applyFont="1" applyFill="1" applyBorder="1" applyAlignment="1">
      <alignment horizontal="right" vertical="center"/>
    </xf>
    <xf numFmtId="4" fontId="1" fillId="0" borderId="25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1" fillId="0" borderId="16" xfId="0" applyNumberFormat="1" applyFont="1" applyBorder="1" applyAlignment="1">
      <alignment horizontal="center" vertical="center"/>
    </xf>
    <xf numFmtId="4" fontId="1" fillId="0" borderId="19" xfId="0" applyNumberFormat="1" applyFont="1" applyBorder="1" applyAlignment="1">
      <alignment horizontal="center" vertical="center"/>
    </xf>
    <xf numFmtId="4" fontId="2" fillId="3" borderId="25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4" fontId="2" fillId="3" borderId="16" xfId="0" applyNumberFormat="1" applyFont="1" applyFill="1" applyBorder="1" applyAlignment="1">
      <alignment horizontal="center" vertical="center"/>
    </xf>
    <xf numFmtId="4" fontId="2" fillId="3" borderId="19" xfId="0" applyNumberFormat="1" applyFont="1" applyFill="1" applyBorder="1" applyAlignment="1">
      <alignment horizontal="center" vertical="center"/>
    </xf>
    <xf numFmtId="4" fontId="5" fillId="0" borderId="25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16" xfId="0" applyNumberFormat="1" applyFont="1" applyBorder="1" applyAlignment="1">
      <alignment horizontal="center" vertical="center" wrapText="1"/>
    </xf>
    <xf numFmtId="4" fontId="5" fillId="0" borderId="19" xfId="0" applyNumberFormat="1" applyFont="1" applyBorder="1" applyAlignment="1">
      <alignment horizontal="center" vertical="center" wrapText="1"/>
    </xf>
    <xf numFmtId="4" fontId="1" fillId="3" borderId="16" xfId="0" applyNumberFormat="1" applyFont="1" applyFill="1" applyBorder="1" applyAlignment="1">
      <alignment horizontal="center" vertical="center"/>
    </xf>
    <xf numFmtId="4" fontId="1" fillId="2" borderId="25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19" xfId="0" applyNumberFormat="1" applyFont="1" applyFill="1" applyBorder="1" applyAlignment="1">
      <alignment horizontal="center" vertical="center" wrapText="1"/>
    </xf>
    <xf numFmtId="4" fontId="1" fillId="2" borderId="16" xfId="0" applyNumberFormat="1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4" fontId="1" fillId="2" borderId="15" xfId="0" applyNumberFormat="1" applyFont="1" applyFill="1" applyBorder="1" applyAlignment="1">
      <alignment horizontal="center" vertical="center" wrapText="1"/>
    </xf>
    <xf numFmtId="4" fontId="1" fillId="2" borderId="9" xfId="0" applyNumberFormat="1" applyFont="1" applyFill="1" applyBorder="1" applyAlignment="1">
      <alignment horizontal="center" vertical="center" wrapText="1"/>
    </xf>
    <xf numFmtId="4" fontId="1" fillId="0" borderId="24" xfId="0" applyNumberFormat="1" applyFont="1" applyBorder="1" applyAlignment="1">
      <alignment horizontal="center" vertical="center"/>
    </xf>
    <xf numFmtId="4" fontId="1" fillId="2" borderId="23" xfId="0" applyNumberFormat="1" applyFont="1" applyFill="1" applyBorder="1" applyAlignment="1">
      <alignment horizontal="center" vertical="center" wrapText="1"/>
    </xf>
    <xf numFmtId="4" fontId="1" fillId="2" borderId="24" xfId="0" applyNumberFormat="1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vertical="center"/>
    </xf>
    <xf numFmtId="0" fontId="1" fillId="4" borderId="4" xfId="0" applyFont="1" applyFill="1" applyBorder="1"/>
    <xf numFmtId="4" fontId="4" fillId="4" borderId="4" xfId="0" applyNumberFormat="1" applyFont="1" applyFill="1" applyBorder="1" applyAlignment="1">
      <alignment vertical="center" wrapText="1"/>
    </xf>
    <xf numFmtId="2" fontId="5" fillId="4" borderId="4" xfId="0" applyNumberFormat="1" applyFont="1" applyFill="1" applyBorder="1" applyAlignment="1">
      <alignment horizontal="right" vertical="center"/>
    </xf>
    <xf numFmtId="2" fontId="5" fillId="4" borderId="35" xfId="0" applyNumberFormat="1" applyFont="1" applyFill="1" applyBorder="1" applyAlignment="1">
      <alignment horizontal="right" vertical="center"/>
    </xf>
    <xf numFmtId="4" fontId="5" fillId="4" borderId="3" xfId="0" applyNumberFormat="1" applyFont="1" applyFill="1" applyBorder="1" applyAlignment="1">
      <alignment horizontal="right" vertical="center"/>
    </xf>
    <xf numFmtId="4" fontId="5" fillId="4" borderId="4" xfId="0" applyNumberFormat="1" applyFont="1" applyFill="1" applyBorder="1" applyAlignment="1">
      <alignment horizontal="right" vertical="center"/>
    </xf>
    <xf numFmtId="4" fontId="5" fillId="4" borderId="5" xfId="0" applyNumberFormat="1" applyFont="1" applyFill="1" applyBorder="1" applyAlignment="1">
      <alignment horizontal="right" vertical="center"/>
    </xf>
    <xf numFmtId="4" fontId="4" fillId="4" borderId="31" xfId="0" applyNumberFormat="1" applyFont="1" applyFill="1" applyBorder="1" applyAlignment="1">
      <alignment horizontal="right" vertical="center"/>
    </xf>
    <xf numFmtId="4" fontId="4" fillId="4" borderId="4" xfId="0" applyNumberFormat="1" applyFont="1" applyFill="1" applyBorder="1" applyAlignment="1">
      <alignment horizontal="right" vertical="center"/>
    </xf>
    <xf numFmtId="4" fontId="4" fillId="4" borderId="5" xfId="0" applyNumberFormat="1" applyFont="1" applyFill="1" applyBorder="1" applyAlignment="1">
      <alignment horizontal="right" vertical="center"/>
    </xf>
    <xf numFmtId="2" fontId="5" fillId="4" borderId="36" xfId="0" applyNumberFormat="1" applyFont="1" applyFill="1" applyBorder="1" applyAlignment="1">
      <alignment horizontal="right" vertical="center"/>
    </xf>
    <xf numFmtId="0" fontId="5" fillId="4" borderId="6" xfId="0" applyFont="1" applyFill="1" applyBorder="1" applyAlignment="1">
      <alignment vertical="center"/>
    </xf>
    <xf numFmtId="0" fontId="1" fillId="4" borderId="7" xfId="0" applyFont="1" applyFill="1" applyBorder="1"/>
    <xf numFmtId="4" fontId="5" fillId="4" borderId="7" xfId="0" applyNumberFormat="1" applyFont="1" applyFill="1" applyBorder="1" applyAlignment="1">
      <alignment vertical="center"/>
    </xf>
    <xf numFmtId="2" fontId="5" fillId="4" borderId="7" xfId="0" applyNumberFormat="1" applyFont="1" applyFill="1" applyBorder="1" applyAlignment="1">
      <alignment horizontal="right" vertical="center"/>
    </xf>
    <xf numFmtId="2" fontId="5" fillId="4" borderId="17" xfId="0" applyNumberFormat="1" applyFont="1" applyFill="1" applyBorder="1" applyAlignment="1">
      <alignment horizontal="right" vertical="center"/>
    </xf>
    <xf numFmtId="2" fontId="5" fillId="4" borderId="37" xfId="0" applyNumberFormat="1" applyFont="1" applyFill="1" applyBorder="1" applyAlignment="1">
      <alignment horizontal="right" vertical="center"/>
    </xf>
    <xf numFmtId="4" fontId="4" fillId="4" borderId="8" xfId="0" applyNumberFormat="1" applyFont="1" applyFill="1" applyBorder="1" applyAlignment="1">
      <alignment horizontal="right" vertical="center"/>
    </xf>
    <xf numFmtId="0" fontId="17" fillId="2" borderId="19" xfId="0" applyFont="1" applyFill="1" applyBorder="1" applyAlignment="1">
      <alignment horizontal="left" vertical="center" wrapText="1"/>
    </xf>
    <xf numFmtId="0" fontId="20" fillId="0" borderId="19" xfId="0" applyFont="1" applyBorder="1" applyAlignment="1">
      <alignment vertical="center"/>
    </xf>
    <xf numFmtId="0" fontId="20" fillId="3" borderId="19" xfId="0" applyFont="1" applyFill="1" applyBorder="1" applyAlignment="1">
      <alignment vertical="center"/>
    </xf>
    <xf numFmtId="0" fontId="6" fillId="0" borderId="19" xfId="0" applyFont="1" applyBorder="1" applyAlignment="1">
      <alignment vertical="center" wrapText="1"/>
    </xf>
    <xf numFmtId="0" fontId="17" fillId="0" borderId="29" xfId="0" applyFont="1" applyBorder="1" applyAlignment="1">
      <alignment vertical="center" wrapText="1"/>
    </xf>
    <xf numFmtId="0" fontId="17" fillId="2" borderId="30" xfId="0" applyFont="1" applyFill="1" applyBorder="1" applyAlignment="1">
      <alignment horizontal="left" vertical="center" wrapText="1"/>
    </xf>
    <xf numFmtId="0" fontId="17" fillId="2" borderId="19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left" vertical="center" wrapText="1"/>
    </xf>
    <xf numFmtId="0" fontId="17" fillId="2" borderId="23" xfId="0" applyFont="1" applyFill="1" applyBorder="1" applyAlignment="1">
      <alignment horizontal="left" vertical="center" wrapText="1"/>
    </xf>
    <xf numFmtId="0" fontId="21" fillId="0" borderId="0" xfId="0" applyFont="1"/>
    <xf numFmtId="0" fontId="22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2" fontId="6" fillId="2" borderId="0" xfId="0" applyNumberFormat="1" applyFont="1" applyFill="1" applyAlignment="1">
      <alignment horizontal="right" vertical="center"/>
    </xf>
    <xf numFmtId="0" fontId="23" fillId="0" borderId="0" xfId="0" applyFont="1" applyAlignment="1" applyProtection="1">
      <alignment horizontal="right" vertical="center"/>
      <protection locked="0"/>
    </xf>
    <xf numFmtId="0" fontId="22" fillId="0" borderId="0" xfId="0" applyFont="1" applyAlignment="1" applyProtection="1">
      <alignment horizontal="right" vertical="center"/>
      <protection locked="0"/>
    </xf>
    <xf numFmtId="0" fontId="24" fillId="2" borderId="0" xfId="0" applyFont="1" applyFill="1" applyAlignment="1">
      <alignment vertical="center"/>
    </xf>
    <xf numFmtId="2" fontId="6" fillId="2" borderId="0" xfId="0" applyNumberFormat="1" applyFont="1" applyFill="1" applyAlignment="1">
      <alignment horizontal="center" vertical="center"/>
    </xf>
    <xf numFmtId="0" fontId="25" fillId="0" borderId="0" xfId="0" applyFont="1" applyAlignment="1" applyProtection="1">
      <alignment horizontal="right" vertical="center"/>
      <protection locked="0"/>
    </xf>
    <xf numFmtId="0" fontId="26" fillId="0" borderId="0" xfId="0" applyFont="1"/>
    <xf numFmtId="2" fontId="23" fillId="0" borderId="0" xfId="0" applyNumberFormat="1" applyFont="1" applyAlignment="1" applyProtection="1">
      <alignment horizontal="right" vertical="center"/>
      <protection locked="0"/>
    </xf>
    <xf numFmtId="2" fontId="22" fillId="0" borderId="0" xfId="0" applyNumberFormat="1" applyFont="1" applyAlignment="1" applyProtection="1">
      <alignment horizontal="right" vertical="center"/>
      <protection locked="0"/>
    </xf>
    <xf numFmtId="2" fontId="25" fillId="0" borderId="0" xfId="0" applyNumberFormat="1" applyFont="1" applyAlignment="1" applyProtection="1">
      <alignment horizontal="right" vertical="center"/>
      <protection locked="0"/>
    </xf>
    <xf numFmtId="0" fontId="25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2" fontId="6" fillId="2" borderId="0" xfId="0" applyNumberFormat="1" applyFont="1" applyFill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6" fillId="2" borderId="0" xfId="0" applyFont="1" applyFill="1" applyAlignment="1" applyProtection="1">
      <alignment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2" fontId="6" fillId="2" borderId="0" xfId="0" applyNumberFormat="1" applyFont="1" applyFill="1" applyAlignment="1" applyProtection="1">
      <alignment horizontal="center" vertical="center"/>
      <protection locked="0"/>
    </xf>
    <xf numFmtId="0" fontId="27" fillId="0" borderId="0" xfId="0" applyFont="1"/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Protection="1">
      <protection locked="0"/>
    </xf>
    <xf numFmtId="0" fontId="22" fillId="0" borderId="0" xfId="0" applyFont="1" applyProtection="1">
      <protection locked="0"/>
    </xf>
    <xf numFmtId="0" fontId="24" fillId="0" borderId="0" xfId="0" applyFont="1" applyProtection="1">
      <protection locked="0"/>
    </xf>
    <xf numFmtId="2" fontId="23" fillId="0" borderId="0" xfId="0" applyNumberFormat="1" applyFont="1" applyAlignment="1" applyProtection="1">
      <alignment horizontal="center" vertical="center"/>
      <protection locked="0"/>
    </xf>
    <xf numFmtId="0" fontId="25" fillId="0" borderId="0" xfId="0" applyFont="1" applyProtection="1"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vertical="center"/>
    </xf>
    <xf numFmtId="49" fontId="28" fillId="0" borderId="0" xfId="0" applyNumberFormat="1" applyFont="1" applyAlignment="1">
      <alignment horizontal="center" vertical="center"/>
    </xf>
    <xf numFmtId="0" fontId="6" fillId="0" borderId="0" xfId="0" applyFont="1" applyAlignment="1" applyProtection="1">
      <alignment vertical="center"/>
      <protection locked="0"/>
    </xf>
    <xf numFmtId="49" fontId="29" fillId="0" borderId="0" xfId="0" applyNumberFormat="1" applyFont="1" applyAlignment="1">
      <alignment vertical="center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49" fontId="32" fillId="0" borderId="0" xfId="0" applyNumberFormat="1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right" vertical="center"/>
    </xf>
    <xf numFmtId="0" fontId="34" fillId="2" borderId="17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1" fillId="2" borderId="42" xfId="0" applyFont="1" applyFill="1" applyBorder="1" applyAlignment="1">
      <alignment horizontal="left" vertical="center" wrapText="1"/>
    </xf>
    <xf numFmtId="0" fontId="37" fillId="0" borderId="14" xfId="0" applyFont="1" applyBorder="1" applyAlignment="1">
      <alignment horizontal="right" vertical="center"/>
    </xf>
    <xf numFmtId="0" fontId="38" fillId="2" borderId="1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6" xfId="0" applyFont="1" applyBorder="1" applyAlignment="1">
      <alignment vertical="center" wrapText="1"/>
    </xf>
    <xf numFmtId="0" fontId="3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 wrapText="1"/>
    </xf>
    <xf numFmtId="0" fontId="1" fillId="2" borderId="42" xfId="0" applyFont="1" applyFill="1" applyBorder="1" applyAlignment="1">
      <alignment horizontal="center" vertical="center" wrapText="1"/>
    </xf>
    <xf numFmtId="0" fontId="39" fillId="2" borderId="42" xfId="0" applyFont="1" applyFill="1" applyBorder="1" applyAlignment="1">
      <alignment horizontal="left" vertical="center" wrapText="1"/>
    </xf>
    <xf numFmtId="0" fontId="37" fillId="0" borderId="11" xfId="0" applyFont="1" applyBorder="1" applyAlignment="1">
      <alignment horizontal="right" vertical="center"/>
    </xf>
    <xf numFmtId="0" fontId="40" fillId="0" borderId="3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0" xfId="0" applyFont="1"/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2" fillId="0" borderId="0" xfId="0" applyFont="1" applyProtection="1">
      <protection locked="0"/>
    </xf>
    <xf numFmtId="0" fontId="42" fillId="0" borderId="0" xfId="0" applyFont="1"/>
    <xf numFmtId="0" fontId="42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 wrapText="1"/>
    </xf>
    <xf numFmtId="0" fontId="43" fillId="0" borderId="0" xfId="0" applyFont="1" applyProtection="1">
      <protection locked="0"/>
    </xf>
    <xf numFmtId="0" fontId="42" fillId="0" borderId="0" xfId="0" applyFont="1" applyAlignment="1">
      <alignment vertical="center"/>
    </xf>
    <xf numFmtId="0" fontId="42" fillId="0" borderId="0" xfId="0" applyFont="1" applyAlignment="1">
      <alignment horizontal="center" wrapText="1"/>
    </xf>
    <xf numFmtId="0" fontId="43" fillId="0" borderId="0" xfId="0" applyFont="1"/>
    <xf numFmtId="0" fontId="4" fillId="4" borderId="20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4" fontId="4" fillId="4" borderId="4" xfId="0" applyNumberFormat="1" applyFont="1" applyFill="1" applyBorder="1" applyAlignment="1">
      <alignment horizontal="center" vertical="center"/>
    </xf>
    <xf numFmtId="4" fontId="4" fillId="4" borderId="5" xfId="0" applyNumberFormat="1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  <xf numFmtId="49" fontId="15" fillId="0" borderId="0" xfId="2" applyNumberFormat="1" applyFont="1" applyAlignment="1">
      <alignment horizontal="center" vertical="center" wrapText="1"/>
    </xf>
    <xf numFmtId="49" fontId="12" fillId="0" borderId="0" xfId="2" applyNumberFormat="1" applyFont="1" applyAlignment="1">
      <alignment horizontal="center" vertical="top" wrapText="1"/>
    </xf>
    <xf numFmtId="49" fontId="4" fillId="4" borderId="1" xfId="0" applyNumberFormat="1" applyFont="1" applyFill="1" applyBorder="1" applyAlignment="1">
      <alignment horizontal="center" vertical="center" wrapText="1"/>
    </xf>
    <xf numFmtId="49" fontId="4" fillId="4" borderId="9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49" fontId="3" fillId="0" borderId="0" xfId="2" applyNumberFormat="1" applyFont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 wrapText="1"/>
    </xf>
    <xf numFmtId="4" fontId="4" fillId="4" borderId="31" xfId="0" applyNumberFormat="1" applyFont="1" applyFill="1" applyBorder="1" applyAlignment="1">
      <alignment horizontal="center" vertical="center"/>
    </xf>
    <xf numFmtId="49" fontId="3" fillId="0" borderId="0" xfId="2" applyNumberFormat="1" applyFont="1" applyAlignment="1">
      <alignment horizontal="center" vertical="top" wrapText="1"/>
    </xf>
    <xf numFmtId="0" fontId="42" fillId="0" borderId="0" xfId="0" applyFont="1" applyAlignment="1">
      <alignment horizontal="center" vertical="center" wrapText="1"/>
    </xf>
    <xf numFmtId="0" fontId="41" fillId="0" borderId="0" xfId="0" applyFont="1" applyAlignment="1">
      <alignment horizontal="left" vertical="center"/>
    </xf>
    <xf numFmtId="0" fontId="41" fillId="0" borderId="0" xfId="0" applyFont="1" applyAlignment="1">
      <alignment horizontal="left" vertical="center" wrapText="1"/>
    </xf>
    <xf numFmtId="0" fontId="36" fillId="0" borderId="43" xfId="0" applyFont="1" applyBorder="1" applyAlignment="1">
      <alignment horizontal="right" vertical="center"/>
    </xf>
    <xf numFmtId="0" fontId="36" fillId="0" borderId="44" xfId="0" applyFont="1" applyBorder="1" applyAlignment="1">
      <alignment horizontal="right" vertical="center"/>
    </xf>
    <xf numFmtId="0" fontId="36" fillId="0" borderId="14" xfId="0" applyFont="1" applyBorder="1" applyAlignment="1">
      <alignment horizontal="right" vertical="center"/>
    </xf>
    <xf numFmtId="0" fontId="35" fillId="3" borderId="10" xfId="0" applyFont="1" applyFill="1" applyBorder="1" applyAlignment="1">
      <alignment horizontal="center" vertical="center" wrapText="1"/>
    </xf>
    <xf numFmtId="0" fontId="35" fillId="3" borderId="11" xfId="0" applyFont="1" applyFill="1" applyBorder="1" applyAlignment="1">
      <alignment horizontal="center" vertical="center" wrapText="1"/>
    </xf>
    <xf numFmtId="0" fontId="35" fillId="3" borderId="38" xfId="0" applyFont="1" applyFill="1" applyBorder="1" applyAlignment="1">
      <alignment horizontal="center" vertical="center" wrapText="1"/>
    </xf>
    <xf numFmtId="0" fontId="35" fillId="3" borderId="12" xfId="0" applyFont="1" applyFill="1" applyBorder="1" applyAlignment="1">
      <alignment horizontal="center" vertical="center" wrapText="1"/>
    </xf>
    <xf numFmtId="0" fontId="36" fillId="0" borderId="10" xfId="0" applyFont="1" applyBorder="1" applyAlignment="1">
      <alignment horizontal="right" vertical="center"/>
    </xf>
    <xf numFmtId="0" fontId="36" fillId="0" borderId="11" xfId="0" applyFont="1" applyBorder="1" applyAlignment="1">
      <alignment horizontal="right" vertical="center"/>
    </xf>
    <xf numFmtId="0" fontId="35" fillId="3" borderId="39" xfId="0" applyFont="1" applyFill="1" applyBorder="1" applyAlignment="1">
      <alignment horizontal="center" vertical="center" wrapText="1"/>
    </xf>
    <xf numFmtId="0" fontId="35" fillId="3" borderId="40" xfId="0" applyFont="1" applyFill="1" applyBorder="1" applyAlignment="1">
      <alignment horizontal="center" vertical="center" wrapText="1"/>
    </xf>
    <xf numFmtId="0" fontId="35" fillId="3" borderId="41" xfId="0" applyFont="1" applyFill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0" fontId="35" fillId="0" borderId="38" xfId="0" applyFont="1" applyBorder="1" applyAlignment="1">
      <alignment horizontal="center" vertical="center" wrapText="1"/>
    </xf>
    <xf numFmtId="0" fontId="35" fillId="0" borderId="1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33" fillId="0" borderId="38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33" fillId="3" borderId="39" xfId="0" applyFont="1" applyFill="1" applyBorder="1" applyAlignment="1">
      <alignment horizontal="center" vertical="center" wrapText="1"/>
    </xf>
    <xf numFmtId="0" fontId="33" fillId="3" borderId="40" xfId="0" applyFont="1" applyFill="1" applyBorder="1" applyAlignment="1">
      <alignment horizontal="center" vertical="center" wrapText="1"/>
    </xf>
    <xf numFmtId="0" fontId="33" fillId="3" borderId="41" xfId="0" applyFont="1" applyFill="1" applyBorder="1" applyAlignment="1">
      <alignment horizontal="center" vertical="center" wrapText="1"/>
    </xf>
    <xf numFmtId="0" fontId="25" fillId="0" borderId="43" xfId="0" applyFont="1" applyBorder="1" applyAlignment="1">
      <alignment horizontal="right" vertical="center"/>
    </xf>
    <xf numFmtId="0" fontId="25" fillId="0" borderId="44" xfId="0" applyFont="1" applyBorder="1" applyAlignment="1">
      <alignment horizontal="right" vertical="center"/>
    </xf>
    <xf numFmtId="0" fontId="25" fillId="0" borderId="14" xfId="0" applyFont="1" applyBorder="1" applyAlignment="1">
      <alignment horizontal="right" vertical="center"/>
    </xf>
    <xf numFmtId="49" fontId="28" fillId="0" borderId="0" xfId="0" applyNumberFormat="1" applyFont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</cellXfs>
  <cellStyles count="3">
    <cellStyle name="Excel Built-in Normal" xfId="2" xr:uid="{E0632FF0-A7FD-4AFF-BEBE-F1E684876D09}"/>
    <cellStyle name="Обычный" xfId="0" builtinId="0"/>
    <cellStyle name="Обычный_нормы 2" xfId="1" xr:uid="{89639969-EE71-45BA-8D95-6ECC6D4A6BAD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FCFB6-FB3C-4C24-A542-307B9F327C1D}">
  <sheetPr>
    <tabColor rgb="FF92D050"/>
    <pageSetUpPr fitToPage="1"/>
  </sheetPr>
  <dimension ref="A1:R14"/>
  <sheetViews>
    <sheetView zoomScaleNormal="100" workbookViewId="0">
      <selection activeCell="A6" sqref="A6:Q6"/>
    </sheetView>
  </sheetViews>
  <sheetFormatPr defaultRowHeight="15" x14ac:dyDescent="0.25"/>
  <cols>
    <col min="1" max="1" width="8.42578125" style="3" customWidth="1"/>
    <col min="2" max="2" width="10.85546875" style="3" customWidth="1"/>
    <col min="3" max="3" width="17.42578125" style="3" customWidth="1"/>
    <col min="4" max="4" width="29.42578125" style="3" customWidth="1"/>
    <col min="5" max="5" width="22.85546875" style="3" customWidth="1"/>
    <col min="6" max="6" width="12.5703125" style="3" customWidth="1"/>
    <col min="7" max="7" width="11.140625" style="3" customWidth="1"/>
    <col min="8" max="8" width="11.5703125" style="3" customWidth="1"/>
    <col min="9" max="10" width="13.42578125" style="3" customWidth="1"/>
    <col min="11" max="11" width="13.5703125" style="3" customWidth="1"/>
    <col min="12" max="12" width="13.7109375" style="53" customWidth="1"/>
    <col min="13" max="17" width="13.7109375" style="49" customWidth="1"/>
    <col min="18" max="18" width="35.85546875" style="1" customWidth="1"/>
    <col min="19" max="16384" width="9.140625" style="1"/>
  </cols>
  <sheetData>
    <row r="1" spans="1:18" x14ac:dyDescent="0.25">
      <c r="A1" s="33" t="s">
        <v>68</v>
      </c>
      <c r="B1" s="34"/>
      <c r="C1" s="34"/>
      <c r="D1" s="34"/>
      <c r="E1" s="35"/>
      <c r="F1" s="35"/>
      <c r="G1" s="36"/>
      <c r="H1" s="37"/>
      <c r="I1" s="1"/>
      <c r="J1" s="1"/>
      <c r="K1" s="1"/>
      <c r="L1" s="49"/>
    </row>
    <row r="2" spans="1:18" x14ac:dyDescent="0.25">
      <c r="A2" s="33"/>
      <c r="B2" s="34"/>
      <c r="C2" s="34"/>
      <c r="D2" s="34"/>
      <c r="E2" s="35"/>
      <c r="F2" s="35"/>
      <c r="G2" s="36"/>
      <c r="H2" s="37"/>
      <c r="I2" s="1"/>
      <c r="J2" s="1"/>
      <c r="K2" s="1"/>
      <c r="L2" s="49"/>
    </row>
    <row r="3" spans="1:18" x14ac:dyDescent="0.25">
      <c r="A3" s="38"/>
      <c r="B3" s="39"/>
      <c r="C3" s="39"/>
      <c r="D3" s="39"/>
      <c r="E3" s="35"/>
      <c r="F3" s="35"/>
      <c r="G3" s="36"/>
      <c r="H3" s="37"/>
      <c r="I3" s="1"/>
      <c r="J3" s="1"/>
      <c r="K3" s="1"/>
      <c r="L3" s="49"/>
    </row>
    <row r="4" spans="1:18" ht="15.75" customHeight="1" x14ac:dyDescent="0.25">
      <c r="A4" s="239" t="s">
        <v>69</v>
      </c>
      <c r="B4" s="239"/>
      <c r="C4" s="239"/>
      <c r="D4" s="239"/>
      <c r="E4" s="239"/>
      <c r="F4" s="239"/>
      <c r="G4" s="239"/>
      <c r="H4" s="239"/>
      <c r="I4" s="1"/>
      <c r="J4" s="1"/>
      <c r="K4" s="1"/>
      <c r="L4" s="49"/>
    </row>
    <row r="5" spans="1:18" x14ac:dyDescent="0.25">
      <c r="A5" s="240" t="s">
        <v>75</v>
      </c>
      <c r="B5" s="240"/>
      <c r="C5" s="240"/>
      <c r="D5" s="240"/>
      <c r="E5" s="240"/>
      <c r="F5" s="240"/>
      <c r="G5" s="240"/>
      <c r="H5" s="240"/>
      <c r="I5" s="240"/>
      <c r="J5" s="240"/>
      <c r="K5" s="1"/>
      <c r="L5" s="49"/>
    </row>
    <row r="6" spans="1:18" s="40" customFormat="1" ht="39" customHeight="1" x14ac:dyDescent="0.25">
      <c r="A6" s="247" t="s">
        <v>76</v>
      </c>
      <c r="B6" s="247"/>
      <c r="C6" s="247"/>
      <c r="D6" s="247"/>
      <c r="E6" s="247"/>
      <c r="F6" s="247"/>
      <c r="G6" s="247"/>
      <c r="H6" s="247"/>
      <c r="I6" s="247"/>
      <c r="J6" s="247"/>
      <c r="K6" s="247"/>
      <c r="L6" s="247"/>
      <c r="M6" s="247"/>
      <c r="N6" s="247"/>
      <c r="O6" s="247"/>
      <c r="P6" s="247"/>
      <c r="Q6" s="247"/>
    </row>
    <row r="7" spans="1:18" s="40" customFormat="1" ht="15.75" thickBot="1" x14ac:dyDescent="0.3">
      <c r="A7" s="41" t="s">
        <v>77</v>
      </c>
      <c r="B7" s="42"/>
      <c r="C7" s="42"/>
      <c r="D7" s="42"/>
      <c r="E7" s="42"/>
      <c r="F7" s="42"/>
      <c r="G7" s="42"/>
      <c r="H7" s="42"/>
      <c r="I7" s="42"/>
      <c r="J7" s="42"/>
      <c r="L7" s="50"/>
      <c r="M7" s="50"/>
      <c r="N7" s="50"/>
      <c r="O7" s="50"/>
      <c r="P7" s="50"/>
      <c r="Q7" s="50"/>
    </row>
    <row r="8" spans="1:18" s="43" customFormat="1" ht="59.25" customHeight="1" x14ac:dyDescent="0.25">
      <c r="A8" s="241" t="s">
        <v>60</v>
      </c>
      <c r="B8" s="241" t="s">
        <v>11</v>
      </c>
      <c r="C8" s="243" t="s">
        <v>0</v>
      </c>
      <c r="D8" s="243" t="s">
        <v>4</v>
      </c>
      <c r="E8" s="243" t="s">
        <v>1</v>
      </c>
      <c r="F8" s="245" t="s">
        <v>2</v>
      </c>
      <c r="G8" s="245"/>
      <c r="H8" s="245" t="s">
        <v>3</v>
      </c>
      <c r="I8" s="232" t="s">
        <v>74</v>
      </c>
      <c r="J8" s="233"/>
      <c r="K8" s="233"/>
      <c r="L8" s="234" t="s">
        <v>61</v>
      </c>
      <c r="M8" s="235"/>
      <c r="N8" s="236"/>
      <c r="O8" s="234" t="s">
        <v>62</v>
      </c>
      <c r="P8" s="235"/>
      <c r="Q8" s="236"/>
      <c r="R8" s="237" t="s">
        <v>63</v>
      </c>
    </row>
    <row r="9" spans="1:18" s="43" customFormat="1" ht="28.5" x14ac:dyDescent="0.25">
      <c r="A9" s="242"/>
      <c r="B9" s="242"/>
      <c r="C9" s="244"/>
      <c r="D9" s="244"/>
      <c r="E9" s="244"/>
      <c r="F9" s="27" t="s">
        <v>6</v>
      </c>
      <c r="G9" s="27" t="s">
        <v>7</v>
      </c>
      <c r="H9" s="246"/>
      <c r="I9" s="29" t="s">
        <v>71</v>
      </c>
      <c r="J9" s="44" t="s">
        <v>64</v>
      </c>
      <c r="K9" s="54" t="s">
        <v>70</v>
      </c>
      <c r="L9" s="58" t="s">
        <v>65</v>
      </c>
      <c r="M9" s="51" t="s">
        <v>66</v>
      </c>
      <c r="N9" s="59" t="s">
        <v>67</v>
      </c>
      <c r="O9" s="58" t="s">
        <v>65</v>
      </c>
      <c r="P9" s="51" t="s">
        <v>66</v>
      </c>
      <c r="Q9" s="59" t="s">
        <v>67</v>
      </c>
      <c r="R9" s="238"/>
    </row>
    <row r="10" spans="1:18" s="6" customFormat="1" ht="28.5" customHeight="1" x14ac:dyDescent="0.25">
      <c r="A10" s="45" t="s">
        <v>40</v>
      </c>
      <c r="B10" s="45"/>
      <c r="C10" s="45"/>
      <c r="D10" s="45"/>
      <c r="E10" s="45"/>
      <c r="F10" s="45"/>
      <c r="G10" s="45"/>
      <c r="H10" s="45"/>
      <c r="I10" s="45"/>
      <c r="J10" s="45"/>
      <c r="K10" s="55"/>
      <c r="L10" s="60"/>
      <c r="M10" s="52"/>
      <c r="N10" s="61"/>
      <c r="O10" s="60"/>
      <c r="P10" s="52"/>
      <c r="Q10" s="61"/>
      <c r="R10" s="62"/>
    </row>
    <row r="11" spans="1:18" s="18" customFormat="1" ht="45" x14ac:dyDescent="0.25">
      <c r="A11" s="13">
        <v>1</v>
      </c>
      <c r="B11" s="14" t="s">
        <v>42</v>
      </c>
      <c r="C11" s="14" t="s">
        <v>41</v>
      </c>
      <c r="D11" s="20" t="s">
        <v>46</v>
      </c>
      <c r="E11" s="14" t="s">
        <v>48</v>
      </c>
      <c r="F11" s="14">
        <v>2590</v>
      </c>
      <c r="G11" s="14">
        <v>1900</v>
      </c>
      <c r="H11" s="14" t="s">
        <v>25</v>
      </c>
      <c r="I11" s="14" t="s">
        <v>12</v>
      </c>
      <c r="J11" s="14">
        <v>2</v>
      </c>
      <c r="K11" s="56">
        <f>J11</f>
        <v>2</v>
      </c>
      <c r="L11" s="65">
        <v>0</v>
      </c>
      <c r="M11" s="66">
        <v>0</v>
      </c>
      <c r="N11" s="67">
        <f>L11+M11</f>
        <v>0</v>
      </c>
      <c r="O11" s="65">
        <f>C23*K11</f>
        <v>0</v>
      </c>
      <c r="P11" s="66">
        <f>K11*M11</f>
        <v>0</v>
      </c>
      <c r="Q11" s="67">
        <f>O11+P11</f>
        <v>0</v>
      </c>
      <c r="R11" s="63" t="s">
        <v>45</v>
      </c>
    </row>
    <row r="12" spans="1:18" s="18" customFormat="1" ht="30.75" thickBot="1" x14ac:dyDescent="0.3">
      <c r="A12" s="13">
        <v>2</v>
      </c>
      <c r="B12" s="14" t="s">
        <v>43</v>
      </c>
      <c r="C12" s="14" t="s">
        <v>41</v>
      </c>
      <c r="D12" s="20" t="s">
        <v>47</v>
      </c>
      <c r="E12" s="14" t="s">
        <v>49</v>
      </c>
      <c r="F12" s="14">
        <v>2300</v>
      </c>
      <c r="G12" s="14">
        <v>1900</v>
      </c>
      <c r="H12" s="14" t="s">
        <v>25</v>
      </c>
      <c r="I12" s="14" t="s">
        <v>12</v>
      </c>
      <c r="J12" s="14">
        <v>3</v>
      </c>
      <c r="K12" s="56">
        <f>J12</f>
        <v>3</v>
      </c>
      <c r="L12" s="68">
        <v>0</v>
      </c>
      <c r="M12" s="69">
        <v>0</v>
      </c>
      <c r="N12" s="70">
        <v>0</v>
      </c>
      <c r="O12" s="68">
        <f>K12*L12</f>
        <v>0</v>
      </c>
      <c r="P12" s="69">
        <f>K12*M12</f>
        <v>0</v>
      </c>
      <c r="Q12" s="70">
        <f>O12+P12</f>
        <v>0</v>
      </c>
      <c r="R12" s="63" t="s">
        <v>44</v>
      </c>
    </row>
    <row r="13" spans="1:18" ht="29.25" thickBot="1" x14ac:dyDescent="0.3">
      <c r="A13" s="46"/>
      <c r="B13" s="47"/>
      <c r="C13" s="31" t="s">
        <v>72</v>
      </c>
      <c r="D13" s="47"/>
      <c r="E13" s="47"/>
      <c r="F13" s="48"/>
      <c r="G13" s="48"/>
      <c r="H13" s="48"/>
      <c r="I13" s="48"/>
      <c r="J13" s="48"/>
      <c r="K13" s="57"/>
      <c r="L13" s="74"/>
      <c r="M13" s="75"/>
      <c r="N13" s="76"/>
      <c r="O13" s="77">
        <f>SUM(O11:O12)</f>
        <v>0</v>
      </c>
      <c r="P13" s="78">
        <f>SUM(P11:P12)</f>
        <v>0</v>
      </c>
      <c r="Q13" s="79">
        <f>SUM(Q11:Q12)</f>
        <v>0</v>
      </c>
      <c r="R13" s="64"/>
    </row>
    <row r="14" spans="1:18" ht="15.75" thickBot="1" x14ac:dyDescent="0.3">
      <c r="A14" s="46"/>
      <c r="B14" s="47"/>
      <c r="C14" s="32" t="s">
        <v>73</v>
      </c>
      <c r="D14" s="47"/>
      <c r="E14" s="47"/>
      <c r="F14" s="48"/>
      <c r="G14" s="48"/>
      <c r="H14" s="48"/>
      <c r="I14" s="48"/>
      <c r="J14" s="48"/>
      <c r="K14" s="57"/>
      <c r="L14" s="71"/>
      <c r="M14" s="72"/>
      <c r="N14" s="73"/>
      <c r="O14" s="71"/>
      <c r="P14" s="72"/>
      <c r="Q14" s="80">
        <f>Q13/1.2*20%</f>
        <v>0</v>
      </c>
      <c r="R14" s="64"/>
    </row>
  </sheetData>
  <mergeCells count="14">
    <mergeCell ref="I8:K8"/>
    <mergeCell ref="L8:N8"/>
    <mergeCell ref="O8:Q8"/>
    <mergeCell ref="R8:R9"/>
    <mergeCell ref="A4:H4"/>
    <mergeCell ref="A5:J5"/>
    <mergeCell ref="A8:A9"/>
    <mergeCell ref="B8:B9"/>
    <mergeCell ref="C8:C9"/>
    <mergeCell ref="D8:D9"/>
    <mergeCell ref="E8:E9"/>
    <mergeCell ref="F8:G8"/>
    <mergeCell ref="H8:H9"/>
    <mergeCell ref="A6:Q6"/>
  </mergeCells>
  <pageMargins left="0.70866141732283472" right="0.70866141732283472" top="0.35433070866141736" bottom="0.35433070866141736" header="0.31496062992125984" footer="0.31496062992125984"/>
  <pageSetup paperSize="8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40938-ACED-4DB1-8B88-95780BD2E11D}">
  <sheetPr>
    <tabColor rgb="FF92D050"/>
    <pageSetUpPr fitToPage="1"/>
  </sheetPr>
  <dimension ref="A1:Q30"/>
  <sheetViews>
    <sheetView tabSelected="1" zoomScaleNormal="100" workbookViewId="0">
      <selection activeCell="F12" sqref="F12"/>
    </sheetView>
  </sheetViews>
  <sheetFormatPr defaultRowHeight="15" x14ac:dyDescent="0.25"/>
  <cols>
    <col min="1" max="1" width="9.140625" style="3"/>
    <col min="2" max="2" width="11.7109375" style="3" customWidth="1"/>
    <col min="3" max="3" width="17.42578125" style="3" customWidth="1"/>
    <col min="4" max="4" width="29.42578125" style="3" customWidth="1"/>
    <col min="5" max="5" width="26.85546875" style="3" customWidth="1"/>
    <col min="6" max="6" width="12.5703125" style="3" customWidth="1"/>
    <col min="7" max="7" width="11.140625" style="3" customWidth="1"/>
    <col min="8" max="9" width="13.42578125" style="3" customWidth="1"/>
    <col min="10" max="10" width="13.5703125" style="3" customWidth="1"/>
    <col min="11" max="11" width="13.7109375" style="53" customWidth="1"/>
    <col min="12" max="16" width="13.7109375" style="49" customWidth="1"/>
    <col min="17" max="17" width="47.42578125" style="1" customWidth="1"/>
    <col min="18" max="16384" width="9.140625" style="1"/>
  </cols>
  <sheetData>
    <row r="1" spans="1:17" x14ac:dyDescent="0.25">
      <c r="A1" s="33" t="s">
        <v>68</v>
      </c>
      <c r="B1" s="34"/>
      <c r="C1" s="34"/>
      <c r="D1" s="34"/>
      <c r="E1" s="35"/>
      <c r="F1" s="35"/>
      <c r="G1" s="36"/>
      <c r="H1" s="37"/>
      <c r="I1" s="1"/>
      <c r="J1" s="1"/>
      <c r="K1" s="49"/>
    </row>
    <row r="2" spans="1:17" x14ac:dyDescent="0.25">
      <c r="A2" s="33"/>
      <c r="B2" s="34"/>
      <c r="C2" s="34"/>
      <c r="D2" s="34"/>
      <c r="E2" s="35"/>
      <c r="F2" s="35"/>
      <c r="G2" s="36"/>
      <c r="H2" s="37"/>
      <c r="I2" s="1"/>
      <c r="J2" s="1"/>
      <c r="K2" s="49"/>
    </row>
    <row r="3" spans="1:17" x14ac:dyDescent="0.25">
      <c r="A3" s="38"/>
      <c r="B3" s="39"/>
      <c r="C3" s="39"/>
      <c r="D3" s="39"/>
      <c r="E3" s="35"/>
      <c r="F3" s="35"/>
      <c r="G3" s="36"/>
      <c r="H3" s="37"/>
      <c r="I3" s="1"/>
      <c r="J3" s="1"/>
      <c r="K3" s="49"/>
    </row>
    <row r="4" spans="1:17" ht="15.75" customHeight="1" x14ac:dyDescent="0.25">
      <c r="A4" s="239" t="s">
        <v>69</v>
      </c>
      <c r="B4" s="239"/>
      <c r="C4" s="239"/>
      <c r="D4" s="239"/>
      <c r="E4" s="239"/>
      <c r="F4" s="239"/>
      <c r="G4" s="239"/>
      <c r="H4" s="239"/>
      <c r="I4" s="1"/>
      <c r="J4" s="1"/>
      <c r="K4" s="49"/>
    </row>
    <row r="5" spans="1:17" ht="15" customHeight="1" x14ac:dyDescent="0.25">
      <c r="A5" s="240" t="s">
        <v>86</v>
      </c>
      <c r="B5" s="240"/>
      <c r="C5" s="240"/>
      <c r="D5" s="240"/>
      <c r="E5" s="240"/>
      <c r="F5" s="240"/>
      <c r="G5" s="240"/>
      <c r="H5" s="240"/>
      <c r="I5" s="240"/>
      <c r="J5" s="240"/>
      <c r="K5" s="240"/>
      <c r="L5" s="240"/>
      <c r="M5" s="240"/>
      <c r="N5" s="240"/>
    </row>
    <row r="6" spans="1:17" s="40" customFormat="1" ht="39" customHeight="1" x14ac:dyDescent="0.25">
      <c r="A6" s="251" t="s">
        <v>87</v>
      </c>
      <c r="B6" s="251"/>
      <c r="C6" s="251"/>
      <c r="D6" s="251"/>
      <c r="E6" s="251"/>
      <c r="F6" s="251"/>
      <c r="G6" s="251"/>
      <c r="H6" s="251"/>
      <c r="I6" s="251"/>
      <c r="J6" s="251"/>
      <c r="K6" s="251"/>
      <c r="L6" s="251"/>
      <c r="M6" s="251"/>
      <c r="N6" s="251"/>
      <c r="O6" s="50"/>
      <c r="P6" s="50"/>
    </row>
    <row r="7" spans="1:17" s="40" customFormat="1" ht="15.75" thickBot="1" x14ac:dyDescent="0.3">
      <c r="A7" s="41" t="s">
        <v>77</v>
      </c>
      <c r="B7" s="42"/>
      <c r="C7" s="42"/>
      <c r="D7" s="42"/>
      <c r="E7" s="42"/>
      <c r="F7" s="42"/>
      <c r="G7" s="42"/>
      <c r="H7" s="42"/>
      <c r="I7" s="42"/>
      <c r="K7" s="50"/>
      <c r="L7" s="50"/>
      <c r="M7" s="50"/>
      <c r="N7" s="50"/>
      <c r="O7" s="50"/>
      <c r="P7" s="50"/>
    </row>
    <row r="8" spans="1:17" s="43" customFormat="1" ht="77.25" customHeight="1" x14ac:dyDescent="0.25">
      <c r="A8" s="241" t="s">
        <v>60</v>
      </c>
      <c r="B8" s="241" t="s">
        <v>11</v>
      </c>
      <c r="C8" s="243" t="s">
        <v>0</v>
      </c>
      <c r="D8" s="243" t="s">
        <v>4</v>
      </c>
      <c r="E8" s="243" t="s">
        <v>1</v>
      </c>
      <c r="F8" s="245" t="s">
        <v>2</v>
      </c>
      <c r="G8" s="245"/>
      <c r="H8" s="245" t="s">
        <v>3</v>
      </c>
      <c r="I8" s="248" t="s">
        <v>85</v>
      </c>
      <c r="J8" s="249"/>
      <c r="K8" s="234" t="s">
        <v>61</v>
      </c>
      <c r="L8" s="235"/>
      <c r="M8" s="236"/>
      <c r="N8" s="250" t="s">
        <v>62</v>
      </c>
      <c r="O8" s="235"/>
      <c r="P8" s="236"/>
      <c r="Q8" s="237" t="s">
        <v>63</v>
      </c>
    </row>
    <row r="9" spans="1:17" s="43" customFormat="1" ht="28.5" x14ac:dyDescent="0.25">
      <c r="A9" s="242"/>
      <c r="B9" s="242"/>
      <c r="C9" s="244"/>
      <c r="D9" s="244"/>
      <c r="E9" s="244"/>
      <c r="F9" s="28" t="s">
        <v>6</v>
      </c>
      <c r="G9" s="28" t="s">
        <v>7</v>
      </c>
      <c r="H9" s="246"/>
      <c r="I9" s="30" t="s">
        <v>71</v>
      </c>
      <c r="J9" s="54" t="s">
        <v>70</v>
      </c>
      <c r="K9" s="58" t="s">
        <v>65</v>
      </c>
      <c r="L9" s="51" t="s">
        <v>66</v>
      </c>
      <c r="M9" s="59" t="s">
        <v>67</v>
      </c>
      <c r="N9" s="87" t="s">
        <v>65</v>
      </c>
      <c r="O9" s="51" t="s">
        <v>66</v>
      </c>
      <c r="P9" s="59" t="s">
        <v>67</v>
      </c>
      <c r="Q9" s="238"/>
    </row>
    <row r="10" spans="1:17" s="6" customFormat="1" ht="28.5" customHeight="1" x14ac:dyDescent="0.25">
      <c r="A10" s="81" t="s">
        <v>21</v>
      </c>
      <c r="B10" s="81"/>
      <c r="C10" s="81"/>
      <c r="D10" s="81"/>
      <c r="E10" s="81"/>
      <c r="F10" s="81"/>
      <c r="G10" s="81"/>
      <c r="H10" s="81"/>
      <c r="I10" s="81"/>
      <c r="J10" s="84"/>
      <c r="K10" s="91"/>
      <c r="L10" s="82"/>
      <c r="M10" s="92"/>
      <c r="N10" s="88"/>
      <c r="O10" s="82"/>
      <c r="P10" s="92"/>
      <c r="Q10" s="98"/>
    </row>
    <row r="11" spans="1:17" s="6" customFormat="1" x14ac:dyDescent="0.25">
      <c r="A11" s="45" t="s">
        <v>20</v>
      </c>
      <c r="B11" s="45"/>
      <c r="C11" s="45"/>
      <c r="D11" s="45"/>
      <c r="E11" s="45"/>
      <c r="F11" s="45"/>
      <c r="G11" s="45"/>
      <c r="H11" s="45"/>
      <c r="I11" s="45"/>
      <c r="J11" s="55"/>
      <c r="K11" s="60"/>
      <c r="L11" s="52"/>
      <c r="M11" s="61"/>
      <c r="N11" s="89"/>
      <c r="O11" s="52"/>
      <c r="P11" s="61"/>
      <c r="Q11" s="62"/>
    </row>
    <row r="12" spans="1:17" ht="73.5" customHeight="1" x14ac:dyDescent="0.25">
      <c r="A12" s="5">
        <v>1</v>
      </c>
      <c r="B12" s="5" t="s">
        <v>19</v>
      </c>
      <c r="C12" s="4" t="s">
        <v>32</v>
      </c>
      <c r="D12" s="25" t="s">
        <v>26</v>
      </c>
      <c r="E12" s="4" t="s">
        <v>27</v>
      </c>
      <c r="F12" s="5">
        <v>2100</v>
      </c>
      <c r="G12" s="5">
        <v>1100</v>
      </c>
      <c r="H12" s="5" t="s">
        <v>25</v>
      </c>
      <c r="I12" s="4" t="s">
        <v>9</v>
      </c>
      <c r="J12" s="85">
        <v>2</v>
      </c>
      <c r="K12" s="100">
        <v>0</v>
      </c>
      <c r="L12" s="101">
        <v>0</v>
      </c>
      <c r="M12" s="102">
        <f>K12+L12</f>
        <v>0</v>
      </c>
      <c r="N12" s="103">
        <f>J12*K12</f>
        <v>0</v>
      </c>
      <c r="O12" s="101">
        <f>J12*L12</f>
        <v>0</v>
      </c>
      <c r="P12" s="102">
        <f>N12+O12</f>
        <v>0</v>
      </c>
      <c r="Q12" s="145" t="s">
        <v>28</v>
      </c>
    </row>
    <row r="13" spans="1:17" s="12" customFormat="1" ht="28.5" customHeight="1" x14ac:dyDescent="0.25">
      <c r="A13" s="81" t="s">
        <v>14</v>
      </c>
      <c r="B13" s="81"/>
      <c r="C13" s="81"/>
      <c r="D13" s="81"/>
      <c r="E13" s="81"/>
      <c r="F13" s="81"/>
      <c r="G13" s="81"/>
      <c r="H13" s="81"/>
      <c r="I13" s="81"/>
      <c r="J13" s="84"/>
      <c r="K13" s="93"/>
      <c r="L13" s="83"/>
      <c r="M13" s="94"/>
      <c r="N13" s="90"/>
      <c r="O13" s="83"/>
      <c r="P13" s="94"/>
      <c r="Q13" s="146"/>
    </row>
    <row r="14" spans="1:17" s="12" customFormat="1" ht="28.5" customHeight="1" x14ac:dyDescent="0.25">
      <c r="A14" s="45" t="s">
        <v>16</v>
      </c>
      <c r="B14" s="45"/>
      <c r="C14" s="45"/>
      <c r="D14" s="45"/>
      <c r="E14" s="45"/>
      <c r="F14" s="45"/>
      <c r="G14" s="45"/>
      <c r="H14" s="45"/>
      <c r="I14" s="45"/>
      <c r="J14" s="55"/>
      <c r="K14" s="104"/>
      <c r="L14" s="105"/>
      <c r="M14" s="106"/>
      <c r="N14" s="107"/>
      <c r="O14" s="105"/>
      <c r="P14" s="106"/>
      <c r="Q14" s="147"/>
    </row>
    <row r="15" spans="1:17" s="2" customFormat="1" ht="101.25" customHeight="1" x14ac:dyDescent="0.25">
      <c r="A15" s="4">
        <v>1</v>
      </c>
      <c r="B15" s="4" t="s">
        <v>29</v>
      </c>
      <c r="C15" s="4" t="s">
        <v>5</v>
      </c>
      <c r="D15" s="25" t="s">
        <v>30</v>
      </c>
      <c r="E15" s="4" t="s">
        <v>31</v>
      </c>
      <c r="F15" s="4">
        <v>2100</v>
      </c>
      <c r="G15" s="4">
        <v>1100</v>
      </c>
      <c r="H15" s="4" t="s">
        <v>25</v>
      </c>
      <c r="I15" s="4" t="s">
        <v>9</v>
      </c>
      <c r="J15" s="85">
        <v>5</v>
      </c>
      <c r="K15" s="91">
        <v>0</v>
      </c>
      <c r="L15" s="82">
        <v>0</v>
      </c>
      <c r="M15" s="102">
        <f>K15+L15</f>
        <v>0</v>
      </c>
      <c r="N15" s="88">
        <f>J15*K15</f>
        <v>0</v>
      </c>
      <c r="O15" s="82">
        <f>J15*L15</f>
        <v>0</v>
      </c>
      <c r="P15" s="92">
        <f>N15+O15</f>
        <v>0</v>
      </c>
      <c r="Q15" s="145" t="s">
        <v>78</v>
      </c>
    </row>
    <row r="16" spans="1:17" s="12" customFormat="1" ht="28.5" customHeight="1" x14ac:dyDescent="0.25">
      <c r="A16" s="81" t="s">
        <v>14</v>
      </c>
      <c r="B16" s="81"/>
      <c r="C16" s="81"/>
      <c r="D16" s="81"/>
      <c r="E16" s="81"/>
      <c r="F16" s="81"/>
      <c r="G16" s="81"/>
      <c r="H16" s="81"/>
      <c r="I16" s="81"/>
      <c r="J16" s="84"/>
      <c r="K16" s="93"/>
      <c r="L16" s="83"/>
      <c r="M16" s="94"/>
      <c r="N16" s="90"/>
      <c r="O16" s="83"/>
      <c r="P16" s="94"/>
      <c r="Q16" s="146"/>
    </row>
    <row r="17" spans="1:17" s="6" customFormat="1" ht="28.5" customHeight="1" x14ac:dyDescent="0.25">
      <c r="A17" s="45" t="s">
        <v>17</v>
      </c>
      <c r="B17" s="45"/>
      <c r="C17" s="45"/>
      <c r="D17" s="45"/>
      <c r="E17" s="45"/>
      <c r="F17" s="45"/>
      <c r="G17" s="45"/>
      <c r="H17" s="45"/>
      <c r="I17" s="45"/>
      <c r="J17" s="55"/>
      <c r="K17" s="104"/>
      <c r="L17" s="105"/>
      <c r="M17" s="106"/>
      <c r="N17" s="107"/>
      <c r="O17" s="105"/>
      <c r="P17" s="106"/>
      <c r="Q17" s="147"/>
    </row>
    <row r="18" spans="1:17" s="24" customFormat="1" ht="45" hidden="1" x14ac:dyDescent="0.25">
      <c r="A18" s="19">
        <v>1</v>
      </c>
      <c r="B18" s="19">
        <v>10</v>
      </c>
      <c r="C18" s="19" t="s">
        <v>5</v>
      </c>
      <c r="D18" s="26" t="s">
        <v>55</v>
      </c>
      <c r="E18" s="19" t="s">
        <v>59</v>
      </c>
      <c r="F18" s="19">
        <v>2100</v>
      </c>
      <c r="G18" s="19">
        <v>1500</v>
      </c>
      <c r="H18" s="19" t="s">
        <v>10</v>
      </c>
      <c r="I18" s="19" t="s">
        <v>51</v>
      </c>
      <c r="J18" s="86" t="e">
        <f>#REF!+#REF!</f>
        <v>#REF!</v>
      </c>
      <c r="K18" s="108"/>
      <c r="L18" s="109"/>
      <c r="M18" s="110"/>
      <c r="N18" s="111"/>
      <c r="O18" s="109"/>
      <c r="P18" s="110"/>
      <c r="Q18" s="148" t="s">
        <v>88</v>
      </c>
    </row>
    <row r="19" spans="1:17" s="24" customFormat="1" ht="51" customHeight="1" x14ac:dyDescent="0.25">
      <c r="A19" s="8">
        <v>1</v>
      </c>
      <c r="B19" s="10">
        <v>10</v>
      </c>
      <c r="C19" s="10" t="s">
        <v>5</v>
      </c>
      <c r="D19" s="22" t="s">
        <v>55</v>
      </c>
      <c r="E19" s="10" t="s">
        <v>79</v>
      </c>
      <c r="F19" s="10">
        <v>2100</v>
      </c>
      <c r="G19" s="10">
        <v>1500</v>
      </c>
      <c r="H19" s="10" t="s">
        <v>10</v>
      </c>
      <c r="I19" s="10" t="s">
        <v>80</v>
      </c>
      <c r="J19" s="86">
        <v>20</v>
      </c>
      <c r="K19" s="108">
        <v>0</v>
      </c>
      <c r="L19" s="109">
        <v>0</v>
      </c>
      <c r="M19" s="102">
        <f t="shared" ref="M19:M28" si="0">K19+L19</f>
        <v>0</v>
      </c>
      <c r="N19" s="111">
        <f>J19*K19</f>
        <v>0</v>
      </c>
      <c r="O19" s="109">
        <f>J19*L19</f>
        <v>0</v>
      </c>
      <c r="P19" s="110">
        <f>N19+O19</f>
        <v>0</v>
      </c>
      <c r="Q19" s="149" t="s">
        <v>82</v>
      </c>
    </row>
    <row r="20" spans="1:17" s="2" customFormat="1" ht="76.5" x14ac:dyDescent="0.25">
      <c r="A20" s="8">
        <v>2</v>
      </c>
      <c r="B20" s="10">
        <v>13</v>
      </c>
      <c r="C20" s="10" t="s">
        <v>5</v>
      </c>
      <c r="D20" s="11" t="s">
        <v>50</v>
      </c>
      <c r="E20" s="10" t="s">
        <v>81</v>
      </c>
      <c r="F20" s="10">
        <v>2300</v>
      </c>
      <c r="G20" s="10">
        <v>1900</v>
      </c>
      <c r="H20" s="10" t="s">
        <v>8</v>
      </c>
      <c r="I20" s="10" t="s">
        <v>80</v>
      </c>
      <c r="J20" s="85">
        <v>20</v>
      </c>
      <c r="K20" s="91">
        <v>0</v>
      </c>
      <c r="L20" s="82">
        <v>0</v>
      </c>
      <c r="M20" s="102">
        <f t="shared" si="0"/>
        <v>0</v>
      </c>
      <c r="N20" s="88">
        <f>J20*K20</f>
        <v>0</v>
      </c>
      <c r="O20" s="82">
        <f>J20*L20</f>
        <v>0</v>
      </c>
      <c r="P20" s="110">
        <f>N20+O20</f>
        <v>0</v>
      </c>
      <c r="Q20" s="150" t="s">
        <v>83</v>
      </c>
    </row>
    <row r="21" spans="1:17" s="6" customFormat="1" ht="28.5" customHeight="1" x14ac:dyDescent="0.25">
      <c r="A21" s="45" t="s">
        <v>18</v>
      </c>
      <c r="B21" s="45"/>
      <c r="C21" s="45"/>
      <c r="D21" s="45"/>
      <c r="E21" s="45"/>
      <c r="F21" s="45"/>
      <c r="G21" s="45"/>
      <c r="H21" s="45"/>
      <c r="I21" s="45"/>
      <c r="J21" s="55"/>
      <c r="K21" s="104"/>
      <c r="L21" s="105"/>
      <c r="M21" s="112"/>
      <c r="N21" s="107"/>
      <c r="O21" s="105"/>
      <c r="P21" s="106"/>
      <c r="Q21" s="147"/>
    </row>
    <row r="22" spans="1:17" s="7" customFormat="1" ht="45" x14ac:dyDescent="0.25">
      <c r="A22" s="9">
        <v>1</v>
      </c>
      <c r="B22" s="21">
        <v>7</v>
      </c>
      <c r="C22" s="21" t="s">
        <v>15</v>
      </c>
      <c r="D22" s="22" t="s">
        <v>53</v>
      </c>
      <c r="E22" s="21" t="s">
        <v>52</v>
      </c>
      <c r="F22" s="21">
        <v>2100</v>
      </c>
      <c r="G22" s="21">
        <v>1100</v>
      </c>
      <c r="H22" s="21" t="s">
        <v>10</v>
      </c>
      <c r="I22" s="21" t="s">
        <v>84</v>
      </c>
      <c r="J22" s="17">
        <f>1*19+1</f>
        <v>20</v>
      </c>
      <c r="K22" s="113">
        <v>0</v>
      </c>
      <c r="L22" s="114">
        <v>0</v>
      </c>
      <c r="M22" s="102">
        <f t="shared" si="0"/>
        <v>0</v>
      </c>
      <c r="N22" s="115">
        <f>J22*K22</f>
        <v>0</v>
      </c>
      <c r="O22" s="114">
        <f>J22*L22</f>
        <v>0</v>
      </c>
      <c r="P22" s="116">
        <f>N22+O22</f>
        <v>0</v>
      </c>
      <c r="Q22" s="151" t="s">
        <v>54</v>
      </c>
    </row>
    <row r="23" spans="1:17" s="7" customFormat="1" ht="45" x14ac:dyDescent="0.25">
      <c r="A23" s="9">
        <v>2</v>
      </c>
      <c r="B23" s="21">
        <v>8</v>
      </c>
      <c r="C23" s="21" t="s">
        <v>15</v>
      </c>
      <c r="D23" s="22" t="s">
        <v>53</v>
      </c>
      <c r="E23" s="21" t="s">
        <v>52</v>
      </c>
      <c r="F23" s="21">
        <v>2100</v>
      </c>
      <c r="G23" s="21">
        <v>1100</v>
      </c>
      <c r="H23" s="21" t="s">
        <v>10</v>
      </c>
      <c r="I23" s="21" t="s">
        <v>84</v>
      </c>
      <c r="J23" s="17">
        <f>1*19+1</f>
        <v>20</v>
      </c>
      <c r="K23" s="113">
        <v>0</v>
      </c>
      <c r="L23" s="114">
        <v>0</v>
      </c>
      <c r="M23" s="102">
        <f t="shared" si="0"/>
        <v>0</v>
      </c>
      <c r="N23" s="115">
        <f t="shared" ref="N23:N28" si="1">J23*K23</f>
        <v>0</v>
      </c>
      <c r="O23" s="114">
        <f t="shared" ref="O23:O28" si="2">J23*L23</f>
        <v>0</v>
      </c>
      <c r="P23" s="116">
        <f t="shared" ref="P23:P29" si="3">N23+O23</f>
        <v>0</v>
      </c>
      <c r="Q23" s="151" t="s">
        <v>54</v>
      </c>
    </row>
    <row r="24" spans="1:17" s="18" customFormat="1" ht="60" x14ac:dyDescent="0.25">
      <c r="A24" s="13">
        <v>3</v>
      </c>
      <c r="B24" s="14">
        <v>9</v>
      </c>
      <c r="C24" s="14" t="s">
        <v>15</v>
      </c>
      <c r="D24" s="20" t="s">
        <v>34</v>
      </c>
      <c r="E24" s="14" t="s">
        <v>35</v>
      </c>
      <c r="F24" s="14">
        <v>2100</v>
      </c>
      <c r="G24" s="14">
        <v>900</v>
      </c>
      <c r="H24" s="14" t="s">
        <v>8</v>
      </c>
      <c r="I24" s="14" t="s">
        <v>12</v>
      </c>
      <c r="J24" s="17">
        <v>3</v>
      </c>
      <c r="K24" s="65">
        <v>0</v>
      </c>
      <c r="L24" s="66">
        <v>0</v>
      </c>
      <c r="M24" s="102">
        <f t="shared" si="0"/>
        <v>0</v>
      </c>
      <c r="N24" s="115">
        <f t="shared" si="1"/>
        <v>0</v>
      </c>
      <c r="O24" s="114">
        <f t="shared" si="2"/>
        <v>0</v>
      </c>
      <c r="P24" s="116">
        <f t="shared" si="3"/>
        <v>0</v>
      </c>
      <c r="Q24" s="152" t="s">
        <v>36</v>
      </c>
    </row>
    <row r="25" spans="1:17" s="2" customFormat="1" ht="63.75" x14ac:dyDescent="0.25">
      <c r="A25" s="8">
        <v>4</v>
      </c>
      <c r="B25" s="10">
        <v>11</v>
      </c>
      <c r="C25" s="10" t="s">
        <v>32</v>
      </c>
      <c r="D25" s="11" t="s">
        <v>22</v>
      </c>
      <c r="E25" s="10" t="s">
        <v>24</v>
      </c>
      <c r="F25" s="10">
        <v>2100</v>
      </c>
      <c r="G25" s="10">
        <v>1100</v>
      </c>
      <c r="H25" s="10" t="s">
        <v>25</v>
      </c>
      <c r="I25" s="10" t="s">
        <v>13</v>
      </c>
      <c r="J25" s="23">
        <v>1</v>
      </c>
      <c r="K25" s="91">
        <v>0</v>
      </c>
      <c r="L25" s="82">
        <v>0</v>
      </c>
      <c r="M25" s="102">
        <f t="shared" si="0"/>
        <v>0</v>
      </c>
      <c r="N25" s="115">
        <f t="shared" si="1"/>
        <v>0</v>
      </c>
      <c r="O25" s="114">
        <f t="shared" si="2"/>
        <v>0</v>
      </c>
      <c r="P25" s="116">
        <f t="shared" si="3"/>
        <v>0</v>
      </c>
      <c r="Q25" s="145" t="s">
        <v>23</v>
      </c>
    </row>
    <row r="26" spans="1:17" s="18" customFormat="1" ht="45" x14ac:dyDescent="0.25">
      <c r="A26" s="13">
        <v>5</v>
      </c>
      <c r="B26" s="14">
        <v>16</v>
      </c>
      <c r="C26" s="14" t="s">
        <v>15</v>
      </c>
      <c r="D26" s="20" t="s">
        <v>37</v>
      </c>
      <c r="E26" s="14" t="s">
        <v>39</v>
      </c>
      <c r="F26" s="14">
        <v>2100</v>
      </c>
      <c r="G26" s="14">
        <v>1500</v>
      </c>
      <c r="H26" s="14" t="s">
        <v>8</v>
      </c>
      <c r="I26" s="14" t="s">
        <v>12</v>
      </c>
      <c r="J26" s="17">
        <v>1</v>
      </c>
      <c r="K26" s="65">
        <v>0</v>
      </c>
      <c r="L26" s="66">
        <v>0</v>
      </c>
      <c r="M26" s="102">
        <f t="shared" si="0"/>
        <v>0</v>
      </c>
      <c r="N26" s="115">
        <f t="shared" si="1"/>
        <v>0</v>
      </c>
      <c r="O26" s="114">
        <f t="shared" si="2"/>
        <v>0</v>
      </c>
      <c r="P26" s="116">
        <f t="shared" si="3"/>
        <v>0</v>
      </c>
      <c r="Q26" s="152" t="s">
        <v>38</v>
      </c>
    </row>
    <row r="27" spans="1:17" s="18" customFormat="1" ht="63.75" x14ac:dyDescent="0.25">
      <c r="A27" s="13">
        <v>6</v>
      </c>
      <c r="B27" s="14" t="s">
        <v>19</v>
      </c>
      <c r="C27" s="14" t="s">
        <v>15</v>
      </c>
      <c r="D27" s="15" t="s">
        <v>33</v>
      </c>
      <c r="E27" s="19" t="s">
        <v>27</v>
      </c>
      <c r="F27" s="16">
        <v>2100</v>
      </c>
      <c r="G27" s="16">
        <v>1100</v>
      </c>
      <c r="H27" s="16" t="s">
        <v>25</v>
      </c>
      <c r="I27" s="14" t="s">
        <v>12</v>
      </c>
      <c r="J27" s="17">
        <v>1</v>
      </c>
      <c r="K27" s="65">
        <v>0</v>
      </c>
      <c r="L27" s="66">
        <v>0</v>
      </c>
      <c r="M27" s="102">
        <f t="shared" si="0"/>
        <v>0</v>
      </c>
      <c r="N27" s="115">
        <f t="shared" si="1"/>
        <v>0</v>
      </c>
      <c r="O27" s="114">
        <f t="shared" si="2"/>
        <v>0</v>
      </c>
      <c r="P27" s="116">
        <f t="shared" si="3"/>
        <v>0</v>
      </c>
      <c r="Q27" s="145" t="s">
        <v>28</v>
      </c>
    </row>
    <row r="28" spans="1:17" s="7" customFormat="1" ht="45.75" thickBot="1" x14ac:dyDescent="0.3">
      <c r="A28" s="117">
        <v>7</v>
      </c>
      <c r="B28" s="118">
        <v>18</v>
      </c>
      <c r="C28" s="118" t="s">
        <v>15</v>
      </c>
      <c r="D28" s="119" t="s">
        <v>56</v>
      </c>
      <c r="E28" s="118" t="s">
        <v>57</v>
      </c>
      <c r="F28" s="118">
        <v>2100</v>
      </c>
      <c r="G28" s="118">
        <v>900</v>
      </c>
      <c r="H28" s="118" t="s">
        <v>10</v>
      </c>
      <c r="I28" s="118" t="s">
        <v>13</v>
      </c>
      <c r="J28" s="120">
        <v>1</v>
      </c>
      <c r="K28" s="121">
        <v>0</v>
      </c>
      <c r="L28" s="122">
        <v>0</v>
      </c>
      <c r="M28" s="123">
        <f t="shared" si="0"/>
        <v>0</v>
      </c>
      <c r="N28" s="124">
        <f t="shared" si="1"/>
        <v>0</v>
      </c>
      <c r="O28" s="122">
        <f t="shared" si="2"/>
        <v>0</v>
      </c>
      <c r="P28" s="125">
        <f t="shared" si="3"/>
        <v>0</v>
      </c>
      <c r="Q28" s="153" t="s">
        <v>58</v>
      </c>
    </row>
    <row r="29" spans="1:17" ht="28.5" x14ac:dyDescent="0.25">
      <c r="A29" s="126"/>
      <c r="B29" s="127"/>
      <c r="C29" s="128" t="s">
        <v>72</v>
      </c>
      <c r="D29" s="127"/>
      <c r="E29" s="127"/>
      <c r="F29" s="129"/>
      <c r="G29" s="129"/>
      <c r="H29" s="129"/>
      <c r="I29" s="129"/>
      <c r="J29" s="130"/>
      <c r="K29" s="131"/>
      <c r="L29" s="132"/>
      <c r="M29" s="133"/>
      <c r="N29" s="134">
        <f>SUM(N12:N28)</f>
        <v>0</v>
      </c>
      <c r="O29" s="135">
        <f>SUM(O12:O28)</f>
        <v>0</v>
      </c>
      <c r="P29" s="136">
        <f t="shared" si="3"/>
        <v>0</v>
      </c>
      <c r="Q29" s="137"/>
    </row>
    <row r="30" spans="1:17" ht="15.75" thickBot="1" x14ac:dyDescent="0.3">
      <c r="A30" s="138"/>
      <c r="B30" s="139"/>
      <c r="C30" s="140" t="s">
        <v>73</v>
      </c>
      <c r="D30" s="139"/>
      <c r="E30" s="139"/>
      <c r="F30" s="141"/>
      <c r="G30" s="141"/>
      <c r="H30" s="141"/>
      <c r="I30" s="141"/>
      <c r="J30" s="142"/>
      <c r="K30" s="95"/>
      <c r="L30" s="96"/>
      <c r="M30" s="97"/>
      <c r="N30" s="99"/>
      <c r="O30" s="96"/>
      <c r="P30" s="144">
        <f>P29/1.2*20%</f>
        <v>0</v>
      </c>
      <c r="Q30" s="143"/>
    </row>
  </sheetData>
  <mergeCells count="14">
    <mergeCell ref="A4:H4"/>
    <mergeCell ref="A8:A9"/>
    <mergeCell ref="B8:B9"/>
    <mergeCell ref="A5:N5"/>
    <mergeCell ref="A6:N6"/>
    <mergeCell ref="Q8:Q9"/>
    <mergeCell ref="I8:J8"/>
    <mergeCell ref="H8:H9"/>
    <mergeCell ref="F8:G8"/>
    <mergeCell ref="C8:C9"/>
    <mergeCell ref="D8:D9"/>
    <mergeCell ref="E8:E9"/>
    <mergeCell ref="K8:M8"/>
    <mergeCell ref="N8:P8"/>
  </mergeCells>
  <pageMargins left="0.70866141732283472" right="0.70866141732283472" top="0.35433070866141736" bottom="0.35433070866141736" header="0.31496062992125984" footer="0.31496062992125984"/>
  <pageSetup paperSize="8" scale="7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63"/>
  <sheetViews>
    <sheetView workbookViewId="0">
      <selection activeCell="J6" sqref="J6"/>
    </sheetView>
  </sheetViews>
  <sheetFormatPr defaultRowHeight="15" outlineLevelRow="1" x14ac:dyDescent="0.25"/>
  <cols>
    <col min="1" max="1" width="9.140625" style="3"/>
    <col min="2" max="2" width="11.7109375" style="3" customWidth="1"/>
    <col min="3" max="3" width="17.42578125" style="3" customWidth="1"/>
    <col min="4" max="4" width="29.42578125" style="3" customWidth="1"/>
    <col min="5" max="5" width="26.85546875" style="3" customWidth="1"/>
    <col min="6" max="6" width="12.5703125" style="3" customWidth="1"/>
    <col min="7" max="7" width="11.140625" style="3" customWidth="1"/>
    <col min="8" max="9" width="13.42578125" style="3" customWidth="1"/>
    <col min="10" max="10" width="13.42578125" style="193" customWidth="1"/>
    <col min="11" max="11" width="13.5703125" style="3" customWidth="1"/>
    <col min="12" max="12" width="57" style="3" customWidth="1"/>
    <col min="13" max="16384" width="9.140625" style="1"/>
  </cols>
  <sheetData>
    <row r="1" spans="1:22" s="156" customFormat="1" ht="18.75" x14ac:dyDescent="0.3">
      <c r="A1" s="154" t="s">
        <v>89</v>
      </c>
      <c r="B1" s="155"/>
      <c r="E1" s="157"/>
      <c r="F1" s="157"/>
      <c r="G1" s="158"/>
      <c r="H1" s="159"/>
      <c r="J1" s="160"/>
      <c r="K1" s="161"/>
      <c r="L1" s="162" t="s">
        <v>90</v>
      </c>
      <c r="M1" s="161"/>
      <c r="N1" s="158"/>
      <c r="O1" s="158"/>
    </row>
    <row r="2" spans="1:22" s="156" customFormat="1" ht="19.5" x14ac:dyDescent="0.35">
      <c r="A2" s="163" t="s">
        <v>91</v>
      </c>
      <c r="B2" s="155"/>
      <c r="E2" s="157"/>
      <c r="F2" s="157"/>
      <c r="G2" s="164"/>
      <c r="H2" s="165"/>
      <c r="J2" s="160"/>
      <c r="K2" s="161"/>
      <c r="L2" s="166" t="s">
        <v>92</v>
      </c>
      <c r="M2" s="161"/>
      <c r="N2" s="164"/>
      <c r="O2" s="164"/>
    </row>
    <row r="3" spans="1:22" s="156" customFormat="1" ht="18.75" x14ac:dyDescent="0.3">
      <c r="A3" s="154" t="s">
        <v>93</v>
      </c>
      <c r="B3" s="155"/>
      <c r="E3" s="157"/>
      <c r="F3" s="157"/>
      <c r="G3" s="158"/>
      <c r="H3" s="159"/>
      <c r="J3" s="160"/>
      <c r="K3" s="161"/>
      <c r="L3" s="162"/>
      <c r="M3" s="161"/>
      <c r="N3" s="158"/>
      <c r="O3" s="158"/>
    </row>
    <row r="4" spans="1:22" s="156" customFormat="1" ht="24.75" customHeight="1" x14ac:dyDescent="0.35">
      <c r="A4" s="163" t="s">
        <v>94</v>
      </c>
      <c r="B4" s="155"/>
      <c r="E4" s="157"/>
      <c r="F4" s="157"/>
      <c r="G4" s="164"/>
      <c r="H4" s="165"/>
      <c r="J4" s="160"/>
      <c r="K4" s="161"/>
      <c r="L4" s="166" t="s">
        <v>95</v>
      </c>
      <c r="M4" s="161"/>
      <c r="N4" s="164"/>
      <c r="O4" s="164"/>
    </row>
    <row r="5" spans="1:22" s="171" customFormat="1" ht="22.5" customHeight="1" x14ac:dyDescent="0.35">
      <c r="A5" s="163" t="s">
        <v>96</v>
      </c>
      <c r="B5" s="167"/>
      <c r="C5" s="168"/>
      <c r="D5" s="168"/>
      <c r="E5" s="169"/>
      <c r="F5" s="169"/>
      <c r="G5" s="170"/>
      <c r="H5" s="159"/>
      <c r="J5" s="172"/>
      <c r="K5" s="173"/>
      <c r="L5" s="162"/>
      <c r="M5" s="173"/>
      <c r="N5" s="170"/>
      <c r="O5" s="170"/>
    </row>
    <row r="6" spans="1:22" s="171" customFormat="1" ht="21.75" customHeight="1" x14ac:dyDescent="0.35">
      <c r="A6" s="174" t="s">
        <v>97</v>
      </c>
      <c r="B6" s="167"/>
      <c r="C6" s="168"/>
      <c r="D6" s="168"/>
      <c r="E6" s="169"/>
      <c r="F6" s="169"/>
      <c r="G6" s="164"/>
      <c r="H6" s="165"/>
      <c r="J6" s="172"/>
      <c r="K6" s="173"/>
      <c r="L6" s="166" t="s">
        <v>98</v>
      </c>
      <c r="M6" s="173"/>
      <c r="N6" s="164"/>
      <c r="O6" s="164"/>
    </row>
    <row r="7" spans="1:22" s="178" customFormat="1" ht="18.75" outlineLevel="1" x14ac:dyDescent="0.3">
      <c r="A7" s="175"/>
      <c r="B7" s="176"/>
      <c r="C7" s="177"/>
      <c r="D7" s="177"/>
      <c r="H7" s="179"/>
      <c r="J7" s="180"/>
      <c r="K7" s="181"/>
      <c r="L7" s="182"/>
      <c r="M7" s="181"/>
      <c r="N7" s="166"/>
      <c r="O7" s="183"/>
      <c r="V7" s="164"/>
    </row>
    <row r="8" spans="1:22" s="178" customFormat="1" ht="18.75" outlineLevel="1" x14ac:dyDescent="0.2">
      <c r="A8" s="177"/>
      <c r="B8" s="184"/>
      <c r="C8" s="185"/>
      <c r="D8" s="185"/>
      <c r="E8" s="185"/>
      <c r="F8" s="185"/>
      <c r="H8" s="165"/>
      <c r="J8" s="180"/>
      <c r="K8" s="183"/>
      <c r="L8" s="166" t="s">
        <v>99</v>
      </c>
      <c r="M8" s="183"/>
      <c r="V8" s="165"/>
    </row>
    <row r="9" spans="1:22" s="187" customFormat="1" ht="20.25" x14ac:dyDescent="0.25">
      <c r="A9" s="285" t="s">
        <v>100</v>
      </c>
      <c r="B9" s="285"/>
      <c r="C9" s="285"/>
      <c r="D9" s="285"/>
      <c r="E9" s="285"/>
      <c r="F9" s="285"/>
      <c r="G9" s="285"/>
      <c r="H9" s="285"/>
      <c r="I9" s="285"/>
      <c r="J9" s="285"/>
      <c r="K9" s="186"/>
      <c r="L9" s="183"/>
      <c r="M9" s="183"/>
    </row>
    <row r="10" spans="1:22" s="187" customFormat="1" ht="25.5" x14ac:dyDescent="0.25">
      <c r="A10" s="188" t="s">
        <v>101</v>
      </c>
      <c r="B10" s="189"/>
      <c r="C10" s="190"/>
      <c r="D10" s="190"/>
      <c r="E10" s="190"/>
      <c r="F10" s="190"/>
      <c r="G10" s="190"/>
      <c r="H10" s="190"/>
      <c r="I10" s="190"/>
      <c r="J10" s="191"/>
      <c r="K10" s="190"/>
      <c r="L10" s="190"/>
      <c r="M10" s="190"/>
      <c r="N10" s="190"/>
      <c r="O10" s="190"/>
      <c r="P10" s="190"/>
      <c r="Q10" s="190"/>
      <c r="R10" s="190"/>
      <c r="S10" s="183"/>
    </row>
    <row r="11" spans="1:22" s="187" customFormat="1" ht="18.75" x14ac:dyDescent="0.25">
      <c r="A11" s="192" t="s">
        <v>77</v>
      </c>
      <c r="B11" s="189"/>
      <c r="C11" s="190"/>
      <c r="D11" s="190"/>
      <c r="E11" s="190"/>
      <c r="F11" s="190"/>
      <c r="G11" s="190"/>
      <c r="H11" s="190"/>
      <c r="I11" s="190"/>
      <c r="J11" s="191"/>
      <c r="K11" s="183"/>
      <c r="L11" s="183"/>
      <c r="M11" s="183"/>
    </row>
    <row r="12" spans="1:22" ht="15.75" thickBot="1" x14ac:dyDescent="0.3"/>
    <row r="13" spans="1:22" s="6" customFormat="1" ht="40.5" customHeight="1" x14ac:dyDescent="0.25">
      <c r="A13" s="286" t="s">
        <v>102</v>
      </c>
      <c r="B13" s="271" t="s">
        <v>11</v>
      </c>
      <c r="C13" s="271" t="s">
        <v>0</v>
      </c>
      <c r="D13" s="271" t="s">
        <v>4</v>
      </c>
      <c r="E13" s="271" t="s">
        <v>1</v>
      </c>
      <c r="F13" s="271" t="s">
        <v>2</v>
      </c>
      <c r="G13" s="271"/>
      <c r="H13" s="271" t="s">
        <v>3</v>
      </c>
      <c r="I13" s="271" t="s">
        <v>103</v>
      </c>
      <c r="J13" s="271" t="s">
        <v>104</v>
      </c>
      <c r="K13" s="271" t="s">
        <v>105</v>
      </c>
      <c r="L13" s="273" t="s">
        <v>106</v>
      </c>
    </row>
    <row r="14" spans="1:22" s="6" customFormat="1" ht="28.5" customHeight="1" thickBot="1" x14ac:dyDescent="0.3">
      <c r="A14" s="287"/>
      <c r="B14" s="272"/>
      <c r="C14" s="272"/>
      <c r="D14" s="272"/>
      <c r="E14" s="272"/>
      <c r="F14" s="194" t="s">
        <v>6</v>
      </c>
      <c r="G14" s="194" t="s">
        <v>7</v>
      </c>
      <c r="H14" s="272"/>
      <c r="I14" s="272"/>
      <c r="J14" s="272"/>
      <c r="K14" s="272"/>
      <c r="L14" s="274"/>
    </row>
    <row r="15" spans="1:22" s="6" customFormat="1" ht="28.5" customHeight="1" thickBot="1" x14ac:dyDescent="0.3">
      <c r="A15" s="275" t="s">
        <v>21</v>
      </c>
      <c r="B15" s="276"/>
      <c r="C15" s="276"/>
      <c r="D15" s="276"/>
      <c r="E15" s="276"/>
      <c r="F15" s="276"/>
      <c r="G15" s="276"/>
      <c r="H15" s="276"/>
      <c r="I15" s="276"/>
      <c r="J15" s="276"/>
      <c r="K15" s="277"/>
      <c r="L15" s="278"/>
    </row>
    <row r="16" spans="1:22" s="6" customFormat="1" ht="28.5" customHeight="1" thickBot="1" x14ac:dyDescent="0.3">
      <c r="A16" s="279" t="s">
        <v>20</v>
      </c>
      <c r="B16" s="280"/>
      <c r="C16" s="280"/>
      <c r="D16" s="280"/>
      <c r="E16" s="280"/>
      <c r="F16" s="280"/>
      <c r="G16" s="280"/>
      <c r="H16" s="280"/>
      <c r="I16" s="280"/>
      <c r="J16" s="280"/>
      <c r="K16" s="280"/>
      <c r="L16" s="281"/>
    </row>
    <row r="17" spans="1:13" s="2" customFormat="1" ht="75" x14ac:dyDescent="0.25">
      <c r="A17" s="195">
        <v>1</v>
      </c>
      <c r="B17" s="196" t="s">
        <v>107</v>
      </c>
      <c r="C17" s="196" t="s">
        <v>32</v>
      </c>
      <c r="D17" s="15" t="s">
        <v>22</v>
      </c>
      <c r="E17" s="196" t="s">
        <v>24</v>
      </c>
      <c r="F17" s="196">
        <v>2100</v>
      </c>
      <c r="G17" s="196">
        <v>1100</v>
      </c>
      <c r="H17" s="196" t="s">
        <v>25</v>
      </c>
      <c r="I17" s="196" t="s">
        <v>9</v>
      </c>
      <c r="J17" s="196">
        <v>0</v>
      </c>
      <c r="K17" s="23">
        <f>J17</f>
        <v>0</v>
      </c>
      <c r="L17" s="197" t="s">
        <v>23</v>
      </c>
    </row>
    <row r="18" spans="1:13" ht="60" customHeight="1" x14ac:dyDescent="0.25">
      <c r="A18" s="198">
        <v>2</v>
      </c>
      <c r="B18" s="199" t="s">
        <v>19</v>
      </c>
      <c r="C18" s="196" t="s">
        <v>32</v>
      </c>
      <c r="D18" s="15" t="s">
        <v>26</v>
      </c>
      <c r="E18" s="200" t="s">
        <v>27</v>
      </c>
      <c r="F18" s="199">
        <v>2100</v>
      </c>
      <c r="G18" s="199">
        <v>1100</v>
      </c>
      <c r="H18" s="16" t="s">
        <v>25</v>
      </c>
      <c r="I18" s="19" t="s">
        <v>9</v>
      </c>
      <c r="J18" s="19">
        <v>2</v>
      </c>
      <c r="K18" s="23">
        <f>J18</f>
        <v>2</v>
      </c>
      <c r="L18" s="197" t="s">
        <v>28</v>
      </c>
    </row>
    <row r="19" spans="1:13" ht="38.25" customHeight="1" thickBot="1" x14ac:dyDescent="0.3">
      <c r="A19" s="282" t="s">
        <v>108</v>
      </c>
      <c r="B19" s="283"/>
      <c r="C19" s="283"/>
      <c r="D19" s="283"/>
      <c r="E19" s="283"/>
      <c r="F19" s="283"/>
      <c r="G19" s="283"/>
      <c r="H19" s="283"/>
      <c r="I19" s="284"/>
      <c r="J19" s="201"/>
      <c r="K19" s="202">
        <f>K17+K18</f>
        <v>2</v>
      </c>
      <c r="L19" s="203"/>
    </row>
    <row r="20" spans="1:13" s="12" customFormat="1" ht="28.5" customHeight="1" thickBot="1" x14ac:dyDescent="0.3">
      <c r="A20" s="275" t="s">
        <v>14</v>
      </c>
      <c r="B20" s="276"/>
      <c r="C20" s="276"/>
      <c r="D20" s="276"/>
      <c r="E20" s="276"/>
      <c r="F20" s="276"/>
      <c r="G20" s="276"/>
      <c r="H20" s="276"/>
      <c r="I20" s="276"/>
      <c r="J20" s="276"/>
      <c r="K20" s="277"/>
      <c r="L20" s="278"/>
    </row>
    <row r="21" spans="1:13" s="12" customFormat="1" ht="28.5" customHeight="1" thickBot="1" x14ac:dyDescent="0.3">
      <c r="A21" s="264" t="s">
        <v>16</v>
      </c>
      <c r="B21" s="265"/>
      <c r="C21" s="265"/>
      <c r="D21" s="265"/>
      <c r="E21" s="265"/>
      <c r="F21" s="265"/>
      <c r="G21" s="265"/>
      <c r="H21" s="265"/>
      <c r="I21" s="265"/>
      <c r="J21" s="265"/>
      <c r="K21" s="265"/>
      <c r="L21" s="266"/>
    </row>
    <row r="22" spans="1:13" s="2" customFormat="1" ht="75" x14ac:dyDescent="0.25">
      <c r="A22" s="8">
        <v>1</v>
      </c>
      <c r="B22" s="10" t="s">
        <v>29</v>
      </c>
      <c r="C22" s="10" t="s">
        <v>5</v>
      </c>
      <c r="D22" s="11" t="s">
        <v>30</v>
      </c>
      <c r="E22" s="10" t="s">
        <v>31</v>
      </c>
      <c r="F22" s="10">
        <v>2100</v>
      </c>
      <c r="G22" s="10">
        <v>1100</v>
      </c>
      <c r="H22" s="10" t="s">
        <v>25</v>
      </c>
      <c r="I22" s="10" t="s">
        <v>9</v>
      </c>
      <c r="J22" s="196">
        <f>1+1+3</f>
        <v>5</v>
      </c>
      <c r="K22" s="204">
        <f>J22</f>
        <v>5</v>
      </c>
      <c r="L22" s="205" t="s">
        <v>109</v>
      </c>
    </row>
    <row r="23" spans="1:13" ht="38.25" customHeight="1" thickBot="1" x14ac:dyDescent="0.3">
      <c r="A23" s="255" t="s">
        <v>110</v>
      </c>
      <c r="B23" s="256"/>
      <c r="C23" s="256"/>
      <c r="D23" s="256"/>
      <c r="E23" s="256"/>
      <c r="F23" s="256"/>
      <c r="G23" s="256"/>
      <c r="H23" s="256"/>
      <c r="I23" s="257"/>
      <c r="J23" s="206"/>
      <c r="K23" s="207">
        <f>K22</f>
        <v>5</v>
      </c>
      <c r="L23" s="208"/>
    </row>
    <row r="24" spans="1:13" s="12" customFormat="1" ht="28.5" customHeight="1" thickBot="1" x14ac:dyDescent="0.3">
      <c r="A24" s="267" t="s">
        <v>14</v>
      </c>
      <c r="B24" s="268"/>
      <c r="C24" s="268"/>
      <c r="D24" s="268"/>
      <c r="E24" s="268"/>
      <c r="F24" s="268"/>
      <c r="G24" s="268"/>
      <c r="H24" s="268"/>
      <c r="I24" s="268"/>
      <c r="J24" s="268"/>
      <c r="K24" s="269"/>
      <c r="L24" s="270"/>
    </row>
    <row r="25" spans="1:13" s="6" customFormat="1" ht="28.5" customHeight="1" thickBot="1" x14ac:dyDescent="0.3">
      <c r="A25" s="264" t="s">
        <v>17</v>
      </c>
      <c r="B25" s="265"/>
      <c r="C25" s="265"/>
      <c r="D25" s="265"/>
      <c r="E25" s="265"/>
      <c r="F25" s="265"/>
      <c r="G25" s="265"/>
      <c r="H25" s="265"/>
      <c r="I25" s="265"/>
      <c r="J25" s="265"/>
      <c r="K25" s="265"/>
      <c r="L25" s="266"/>
    </row>
    <row r="26" spans="1:13" s="2" customFormat="1" ht="75" customHeight="1" x14ac:dyDescent="0.25">
      <c r="A26" s="8">
        <v>1</v>
      </c>
      <c r="B26" s="10">
        <v>10</v>
      </c>
      <c r="C26" s="10" t="s">
        <v>5</v>
      </c>
      <c r="D26" s="22" t="s">
        <v>55</v>
      </c>
      <c r="E26" s="10" t="s">
        <v>79</v>
      </c>
      <c r="F26" s="10">
        <v>2100</v>
      </c>
      <c r="G26" s="10">
        <v>1500</v>
      </c>
      <c r="H26" s="10" t="s">
        <v>10</v>
      </c>
      <c r="I26" s="10" t="s">
        <v>80</v>
      </c>
      <c r="J26" s="196">
        <f>1*20</f>
        <v>20</v>
      </c>
      <c r="K26" s="10">
        <f>J26</f>
        <v>20</v>
      </c>
      <c r="L26" s="209" t="s">
        <v>111</v>
      </c>
      <c r="M26" s="209"/>
    </row>
    <row r="27" spans="1:13" s="2" customFormat="1" ht="75" customHeight="1" x14ac:dyDescent="0.25">
      <c r="A27" s="8">
        <v>2</v>
      </c>
      <c r="B27" s="10">
        <v>13</v>
      </c>
      <c r="C27" s="10" t="s">
        <v>5</v>
      </c>
      <c r="D27" s="11" t="s">
        <v>50</v>
      </c>
      <c r="E27" s="10" t="s">
        <v>81</v>
      </c>
      <c r="F27" s="10">
        <v>2300</v>
      </c>
      <c r="G27" s="10">
        <v>1900</v>
      </c>
      <c r="H27" s="10" t="s">
        <v>8</v>
      </c>
      <c r="I27" s="10" t="s">
        <v>80</v>
      </c>
      <c r="J27" s="196">
        <f>1*20</f>
        <v>20</v>
      </c>
      <c r="K27" s="204">
        <f>J27</f>
        <v>20</v>
      </c>
      <c r="L27" s="205" t="s">
        <v>112</v>
      </c>
    </row>
    <row r="28" spans="1:13" ht="38.25" customHeight="1" thickBot="1" x14ac:dyDescent="0.3">
      <c r="A28" s="255" t="s">
        <v>113</v>
      </c>
      <c r="B28" s="256"/>
      <c r="C28" s="256"/>
      <c r="D28" s="256"/>
      <c r="E28" s="256"/>
      <c r="F28" s="256"/>
      <c r="G28" s="256"/>
      <c r="H28" s="256"/>
      <c r="I28" s="257"/>
      <c r="J28" s="206"/>
      <c r="K28" s="210">
        <f>SUM(K26:K27)</f>
        <v>40</v>
      </c>
      <c r="L28" s="208"/>
    </row>
    <row r="29" spans="1:13" s="6" customFormat="1" ht="28.5" customHeight="1" thickBot="1" x14ac:dyDescent="0.3">
      <c r="A29" s="258" t="s">
        <v>18</v>
      </c>
      <c r="B29" s="259"/>
      <c r="C29" s="259"/>
      <c r="D29" s="259"/>
      <c r="E29" s="259"/>
      <c r="F29" s="259"/>
      <c r="G29" s="259"/>
      <c r="H29" s="259"/>
      <c r="I29" s="259"/>
      <c r="J29" s="259"/>
      <c r="K29" s="260"/>
      <c r="L29" s="261"/>
    </row>
    <row r="30" spans="1:13" s="7" customFormat="1" ht="45" x14ac:dyDescent="0.25">
      <c r="A30" s="9">
        <v>1</v>
      </c>
      <c r="B30" s="21">
        <v>7</v>
      </c>
      <c r="C30" s="21" t="s">
        <v>15</v>
      </c>
      <c r="D30" s="22" t="s">
        <v>53</v>
      </c>
      <c r="E30" s="21" t="s">
        <v>52</v>
      </c>
      <c r="F30" s="21">
        <v>2100</v>
      </c>
      <c r="G30" s="21">
        <v>1100</v>
      </c>
      <c r="H30" s="21" t="s">
        <v>10</v>
      </c>
      <c r="I30" s="21" t="s">
        <v>84</v>
      </c>
      <c r="J30" s="14">
        <f>1*19+1</f>
        <v>20</v>
      </c>
      <c r="K30" s="211">
        <f>J30</f>
        <v>20</v>
      </c>
      <c r="L30" s="212" t="s">
        <v>54</v>
      </c>
    </row>
    <row r="31" spans="1:13" s="7" customFormat="1" ht="45" x14ac:dyDescent="0.25">
      <c r="A31" s="9">
        <v>2</v>
      </c>
      <c r="B31" s="21">
        <v>8</v>
      </c>
      <c r="C31" s="21" t="s">
        <v>15</v>
      </c>
      <c r="D31" s="22" t="s">
        <v>53</v>
      </c>
      <c r="E31" s="21" t="s">
        <v>52</v>
      </c>
      <c r="F31" s="21">
        <v>2100</v>
      </c>
      <c r="G31" s="21">
        <v>1100</v>
      </c>
      <c r="H31" s="21" t="s">
        <v>10</v>
      </c>
      <c r="I31" s="21" t="s">
        <v>84</v>
      </c>
      <c r="J31" s="14">
        <f>1*19+1</f>
        <v>20</v>
      </c>
      <c r="K31" s="211">
        <f t="shared" ref="K31:K36" si="0">J31</f>
        <v>20</v>
      </c>
      <c r="L31" s="212" t="s">
        <v>54</v>
      </c>
    </row>
    <row r="32" spans="1:13" s="18" customFormat="1" ht="60" x14ac:dyDescent="0.25">
      <c r="A32" s="13">
        <v>3</v>
      </c>
      <c r="B32" s="14">
        <v>9</v>
      </c>
      <c r="C32" s="14" t="s">
        <v>15</v>
      </c>
      <c r="D32" s="20" t="s">
        <v>34</v>
      </c>
      <c r="E32" s="14" t="s">
        <v>35</v>
      </c>
      <c r="F32" s="14">
        <v>2100</v>
      </c>
      <c r="G32" s="14">
        <v>900</v>
      </c>
      <c r="H32" s="14" t="s">
        <v>8</v>
      </c>
      <c r="I32" s="14" t="s">
        <v>12</v>
      </c>
      <c r="J32" s="14">
        <v>3</v>
      </c>
      <c r="K32" s="211">
        <f t="shared" si="0"/>
        <v>3</v>
      </c>
      <c r="L32" s="197" t="s">
        <v>36</v>
      </c>
    </row>
    <row r="33" spans="1:12" s="2" customFormat="1" ht="75" x14ac:dyDescent="0.25">
      <c r="A33" s="8">
        <v>4</v>
      </c>
      <c r="B33" s="10">
        <v>11</v>
      </c>
      <c r="C33" s="10" t="s">
        <v>32</v>
      </c>
      <c r="D33" s="11" t="s">
        <v>22</v>
      </c>
      <c r="E33" s="10" t="s">
        <v>24</v>
      </c>
      <c r="F33" s="10">
        <v>2100</v>
      </c>
      <c r="G33" s="10">
        <v>1100</v>
      </c>
      <c r="H33" s="10" t="s">
        <v>25</v>
      </c>
      <c r="I33" s="10" t="s">
        <v>13</v>
      </c>
      <c r="J33" s="196">
        <v>1</v>
      </c>
      <c r="K33" s="211">
        <f t="shared" si="0"/>
        <v>1</v>
      </c>
      <c r="L33" s="205" t="s">
        <v>23</v>
      </c>
    </row>
    <row r="34" spans="1:12" s="18" customFormat="1" ht="45" x14ac:dyDescent="0.25">
      <c r="A34" s="13">
        <v>5</v>
      </c>
      <c r="B34" s="14">
        <v>16</v>
      </c>
      <c r="C34" s="14" t="s">
        <v>15</v>
      </c>
      <c r="D34" s="20" t="s">
        <v>37</v>
      </c>
      <c r="E34" s="14" t="s">
        <v>39</v>
      </c>
      <c r="F34" s="14">
        <v>2100</v>
      </c>
      <c r="G34" s="14">
        <v>1500</v>
      </c>
      <c r="H34" s="14" t="s">
        <v>8</v>
      </c>
      <c r="I34" s="14" t="s">
        <v>12</v>
      </c>
      <c r="J34" s="14">
        <v>1</v>
      </c>
      <c r="K34" s="211">
        <f t="shared" si="0"/>
        <v>1</v>
      </c>
      <c r="L34" s="197" t="s">
        <v>38</v>
      </c>
    </row>
    <row r="35" spans="1:12" s="18" customFormat="1" ht="75" x14ac:dyDescent="0.25">
      <c r="A35" s="13">
        <v>6</v>
      </c>
      <c r="B35" s="14" t="s">
        <v>19</v>
      </c>
      <c r="C35" s="14" t="s">
        <v>15</v>
      </c>
      <c r="D35" s="15" t="s">
        <v>33</v>
      </c>
      <c r="E35" s="19" t="s">
        <v>27</v>
      </c>
      <c r="F35" s="16">
        <v>2100</v>
      </c>
      <c r="G35" s="16">
        <v>1100</v>
      </c>
      <c r="H35" s="16" t="s">
        <v>25</v>
      </c>
      <c r="I35" s="14" t="s">
        <v>12</v>
      </c>
      <c r="J35" s="14">
        <v>1</v>
      </c>
      <c r="K35" s="211">
        <f t="shared" si="0"/>
        <v>1</v>
      </c>
      <c r="L35" s="205" t="s">
        <v>28</v>
      </c>
    </row>
    <row r="36" spans="1:12" s="7" customFormat="1" ht="45" x14ac:dyDescent="0.25">
      <c r="A36" s="9">
        <v>7</v>
      </c>
      <c r="B36" s="21">
        <v>18</v>
      </c>
      <c r="C36" s="21" t="s">
        <v>15</v>
      </c>
      <c r="D36" s="22" t="s">
        <v>56</v>
      </c>
      <c r="E36" s="21" t="s">
        <v>57</v>
      </c>
      <c r="F36" s="21">
        <v>2100</v>
      </c>
      <c r="G36" s="21">
        <v>900</v>
      </c>
      <c r="H36" s="21" t="s">
        <v>10</v>
      </c>
      <c r="I36" s="21" t="s">
        <v>13</v>
      </c>
      <c r="J36" s="14">
        <v>1</v>
      </c>
      <c r="K36" s="211">
        <f t="shared" si="0"/>
        <v>1</v>
      </c>
      <c r="L36" s="205" t="s">
        <v>58</v>
      </c>
    </row>
    <row r="37" spans="1:12" ht="38.25" customHeight="1" thickBot="1" x14ac:dyDescent="0.3">
      <c r="A37" s="255" t="s">
        <v>114</v>
      </c>
      <c r="B37" s="256"/>
      <c r="C37" s="256"/>
      <c r="D37" s="256"/>
      <c r="E37" s="256"/>
      <c r="F37" s="256"/>
      <c r="G37" s="256"/>
      <c r="H37" s="256"/>
      <c r="I37" s="257"/>
      <c r="J37" s="206"/>
      <c r="K37" s="210">
        <f>SUM(K30:K36)</f>
        <v>47</v>
      </c>
      <c r="L37" s="208"/>
    </row>
    <row r="38" spans="1:12" s="6" customFormat="1" ht="28.5" customHeight="1" thickBot="1" x14ac:dyDescent="0.3">
      <c r="A38" s="258" t="s">
        <v>40</v>
      </c>
      <c r="B38" s="259"/>
      <c r="C38" s="259"/>
      <c r="D38" s="259"/>
      <c r="E38" s="259"/>
      <c r="F38" s="259"/>
      <c r="G38" s="259"/>
      <c r="H38" s="259"/>
      <c r="I38" s="259"/>
      <c r="J38" s="259"/>
      <c r="K38" s="260"/>
      <c r="L38" s="261"/>
    </row>
    <row r="39" spans="1:12" s="18" customFormat="1" ht="45" x14ac:dyDescent="0.25">
      <c r="A39" s="13">
        <v>1</v>
      </c>
      <c r="B39" s="14" t="s">
        <v>42</v>
      </c>
      <c r="C39" s="14" t="s">
        <v>41</v>
      </c>
      <c r="D39" s="20" t="s">
        <v>46</v>
      </c>
      <c r="E39" s="14" t="s">
        <v>48</v>
      </c>
      <c r="F39" s="14">
        <v>2590</v>
      </c>
      <c r="G39" s="14">
        <v>1900</v>
      </c>
      <c r="H39" s="14" t="s">
        <v>25</v>
      </c>
      <c r="I39" s="14" t="s">
        <v>12</v>
      </c>
      <c r="J39" s="14">
        <v>2</v>
      </c>
      <c r="K39" s="17">
        <f>J39</f>
        <v>2</v>
      </c>
      <c r="L39" s="213" t="s">
        <v>45</v>
      </c>
    </row>
    <row r="40" spans="1:12" s="18" customFormat="1" ht="30" x14ac:dyDescent="0.25">
      <c r="A40" s="13">
        <v>2</v>
      </c>
      <c r="B40" s="14" t="s">
        <v>43</v>
      </c>
      <c r="C40" s="14" t="s">
        <v>41</v>
      </c>
      <c r="D40" s="20" t="s">
        <v>47</v>
      </c>
      <c r="E40" s="14" t="s">
        <v>49</v>
      </c>
      <c r="F40" s="14">
        <v>2300</v>
      </c>
      <c r="G40" s="14">
        <v>1900</v>
      </c>
      <c r="H40" s="14" t="s">
        <v>25</v>
      </c>
      <c r="I40" s="14" t="s">
        <v>12</v>
      </c>
      <c r="J40" s="14">
        <v>3</v>
      </c>
      <c r="K40" s="17">
        <f>J40</f>
        <v>3</v>
      </c>
      <c r="L40" s="213" t="s">
        <v>44</v>
      </c>
    </row>
    <row r="41" spans="1:12" ht="38.25" customHeight="1" thickBot="1" x14ac:dyDescent="0.3">
      <c r="A41" s="255" t="s">
        <v>115</v>
      </c>
      <c r="B41" s="256"/>
      <c r="C41" s="256"/>
      <c r="D41" s="256"/>
      <c r="E41" s="256"/>
      <c r="F41" s="256"/>
      <c r="G41" s="256"/>
      <c r="H41" s="256"/>
      <c r="I41" s="257"/>
      <c r="J41" s="206"/>
      <c r="K41" s="210">
        <f>K39+K40</f>
        <v>5</v>
      </c>
      <c r="L41" s="208"/>
    </row>
    <row r="42" spans="1:12" ht="21" thickBot="1" x14ac:dyDescent="0.3">
      <c r="A42" s="262" t="s">
        <v>116</v>
      </c>
      <c r="B42" s="263"/>
      <c r="C42" s="263"/>
      <c r="D42" s="263"/>
      <c r="E42" s="263"/>
      <c r="F42" s="263"/>
      <c r="G42" s="263"/>
      <c r="H42" s="263"/>
      <c r="I42" s="263"/>
      <c r="J42" s="214"/>
      <c r="K42" s="215">
        <f>K19+K23+K28+K37+K41</f>
        <v>99</v>
      </c>
      <c r="L42" s="216"/>
    </row>
    <row r="44" spans="1:12" s="218" customFormat="1" x14ac:dyDescent="0.25">
      <c r="A44" s="253" t="s">
        <v>117</v>
      </c>
      <c r="B44" s="253"/>
      <c r="C44" s="253"/>
      <c r="D44" s="253"/>
      <c r="E44" s="253"/>
      <c r="F44" s="253"/>
      <c r="G44" s="253"/>
      <c r="H44" s="253"/>
      <c r="I44" s="253"/>
      <c r="J44" s="253"/>
      <c r="K44" s="217"/>
      <c r="L44" s="217"/>
    </row>
    <row r="45" spans="1:12" s="218" customFormat="1" x14ac:dyDescent="0.25">
      <c r="A45" s="253" t="s">
        <v>118</v>
      </c>
      <c r="B45" s="253"/>
      <c r="C45" s="253"/>
      <c r="D45" s="253"/>
      <c r="E45" s="253"/>
      <c r="F45" s="253"/>
      <c r="G45" s="253"/>
      <c r="H45" s="253"/>
      <c r="I45" s="253"/>
      <c r="J45" s="253"/>
      <c r="K45" s="253"/>
      <c r="L45" s="217"/>
    </row>
    <row r="46" spans="1:12" s="218" customFormat="1" x14ac:dyDescent="0.25">
      <c r="A46" s="253" t="s">
        <v>119</v>
      </c>
      <c r="B46" s="253"/>
      <c r="C46" s="253"/>
      <c r="D46" s="253"/>
      <c r="E46" s="253"/>
      <c r="F46" s="253"/>
      <c r="G46" s="253"/>
      <c r="H46" s="253"/>
      <c r="I46" s="253"/>
      <c r="J46" s="253"/>
      <c r="K46" s="253"/>
      <c r="L46" s="217"/>
    </row>
    <row r="47" spans="1:12" s="218" customFormat="1" ht="33" customHeight="1" x14ac:dyDescent="0.25">
      <c r="A47" s="254" t="s">
        <v>120</v>
      </c>
      <c r="B47" s="254"/>
      <c r="C47" s="254"/>
      <c r="D47" s="254"/>
      <c r="E47" s="254"/>
      <c r="F47" s="254"/>
      <c r="G47" s="254"/>
      <c r="H47" s="254"/>
      <c r="I47" s="254"/>
      <c r="J47" s="254"/>
      <c r="K47" s="254"/>
      <c r="L47" s="217"/>
    </row>
    <row r="48" spans="1:12" s="218" customFormat="1" x14ac:dyDescent="0.25">
      <c r="A48" s="253" t="s">
        <v>121</v>
      </c>
      <c r="B48" s="253"/>
      <c r="C48" s="253"/>
      <c r="D48" s="253"/>
      <c r="E48" s="253"/>
      <c r="F48" s="253"/>
      <c r="G48" s="253"/>
      <c r="H48" s="253"/>
      <c r="I48" s="253"/>
      <c r="J48" s="253"/>
      <c r="K48" s="253"/>
      <c r="L48" s="217"/>
    </row>
    <row r="49" spans="1:26" s="218" customFormat="1" ht="35.25" customHeight="1" x14ac:dyDescent="0.25">
      <c r="A49" s="254" t="s">
        <v>122</v>
      </c>
      <c r="B49" s="254"/>
      <c r="C49" s="254"/>
      <c r="D49" s="254"/>
      <c r="E49" s="254"/>
      <c r="F49" s="254"/>
      <c r="G49" s="254"/>
      <c r="H49" s="254"/>
      <c r="I49" s="254"/>
      <c r="J49" s="254"/>
      <c r="K49" s="254"/>
      <c r="L49" s="217"/>
    </row>
    <row r="50" spans="1:26" s="218" customFormat="1" x14ac:dyDescent="0.25">
      <c r="A50" s="253" t="s">
        <v>123</v>
      </c>
      <c r="B50" s="253"/>
      <c r="C50" s="253"/>
      <c r="D50" s="253"/>
      <c r="E50" s="253"/>
      <c r="F50" s="253"/>
      <c r="G50" s="253"/>
      <c r="H50" s="253"/>
      <c r="I50" s="253"/>
      <c r="J50" s="253"/>
      <c r="K50" s="253"/>
      <c r="L50" s="217"/>
    </row>
    <row r="51" spans="1:26" s="218" customFormat="1" x14ac:dyDescent="0.25">
      <c r="A51" s="253" t="s">
        <v>124</v>
      </c>
      <c r="B51" s="253"/>
      <c r="C51" s="253"/>
      <c r="D51" s="253"/>
      <c r="E51" s="253"/>
      <c r="F51" s="253"/>
      <c r="G51" s="253"/>
      <c r="H51" s="253"/>
      <c r="I51" s="253"/>
      <c r="J51" s="253"/>
      <c r="K51" s="253"/>
      <c r="L51" s="217"/>
    </row>
    <row r="52" spans="1:26" s="218" customFormat="1" x14ac:dyDescent="0.25">
      <c r="A52" s="253" t="s">
        <v>125</v>
      </c>
      <c r="B52" s="253"/>
      <c r="C52" s="253"/>
      <c r="D52" s="253"/>
      <c r="E52" s="253"/>
      <c r="F52" s="253"/>
      <c r="G52" s="253"/>
      <c r="H52" s="253"/>
      <c r="I52" s="253"/>
      <c r="J52" s="253"/>
      <c r="K52" s="253"/>
      <c r="L52" s="217"/>
    </row>
    <row r="53" spans="1:26" s="218" customFormat="1" x14ac:dyDescent="0.25">
      <c r="A53" s="253" t="s">
        <v>126</v>
      </c>
      <c r="B53" s="253"/>
      <c r="C53" s="253"/>
      <c r="D53" s="253"/>
      <c r="E53" s="253"/>
      <c r="F53" s="253"/>
      <c r="G53" s="253"/>
      <c r="H53" s="253"/>
      <c r="I53" s="253"/>
      <c r="J53" s="253"/>
      <c r="K53" s="253"/>
      <c r="L53" s="217"/>
    </row>
    <row r="54" spans="1:26" s="218" customFormat="1" x14ac:dyDescent="0.25">
      <c r="A54" s="253" t="s">
        <v>127</v>
      </c>
      <c r="B54" s="253"/>
      <c r="C54" s="253"/>
      <c r="D54" s="253"/>
      <c r="E54" s="253"/>
      <c r="F54" s="253"/>
      <c r="G54" s="253"/>
      <c r="H54" s="253"/>
      <c r="I54" s="253"/>
      <c r="J54" s="253"/>
      <c r="K54" s="253"/>
      <c r="L54" s="217"/>
    </row>
    <row r="55" spans="1:26" x14ac:dyDescent="0.25">
      <c r="A55" s="253" t="s">
        <v>128</v>
      </c>
      <c r="B55" s="253"/>
      <c r="C55" s="253"/>
      <c r="D55" s="253"/>
      <c r="E55" s="253"/>
      <c r="F55" s="253"/>
      <c r="G55" s="253"/>
      <c r="H55" s="253"/>
      <c r="I55" s="253"/>
      <c r="J55" s="253"/>
      <c r="K55" s="253"/>
    </row>
    <row r="56" spans="1:26" x14ac:dyDescent="0.25">
      <c r="A56" s="219"/>
      <c r="B56" s="219"/>
      <c r="C56" s="219"/>
      <c r="D56" s="219"/>
      <c r="E56" s="219"/>
      <c r="F56" s="219"/>
      <c r="G56" s="219"/>
      <c r="H56" s="219"/>
      <c r="I56" s="219"/>
      <c r="J56" s="220"/>
      <c r="K56" s="219"/>
    </row>
    <row r="57" spans="1:26" x14ac:dyDescent="0.25">
      <c r="A57" s="219"/>
      <c r="B57" s="219"/>
      <c r="C57" s="219"/>
      <c r="D57" s="219"/>
      <c r="E57" s="219"/>
      <c r="F57" s="219"/>
      <c r="G57" s="219"/>
      <c r="H57" s="219"/>
      <c r="I57" s="219"/>
      <c r="J57" s="220"/>
      <c r="K57" s="219"/>
    </row>
    <row r="58" spans="1:26" s="222" customFormat="1" ht="24.75" customHeight="1" outlineLevel="1" x14ac:dyDescent="0.3">
      <c r="A58" s="221"/>
      <c r="B58" s="252" t="s">
        <v>129</v>
      </c>
      <c r="C58" s="252"/>
      <c r="E58" s="223"/>
      <c r="F58" s="223" t="s">
        <v>130</v>
      </c>
      <c r="G58" s="223"/>
      <c r="H58" s="223"/>
      <c r="I58" s="223"/>
      <c r="J58" s="224"/>
      <c r="K58" s="225"/>
      <c r="L58" s="225"/>
      <c r="M58" s="225"/>
      <c r="N58" s="226"/>
      <c r="O58" s="225"/>
    </row>
    <row r="59" spans="1:26" s="222" customFormat="1" ht="19.5" customHeight="1" outlineLevel="1" x14ac:dyDescent="0.3">
      <c r="A59" s="221"/>
      <c r="B59" s="227"/>
      <c r="C59" s="223"/>
      <c r="E59" s="221"/>
      <c r="F59" s="223"/>
      <c r="G59" s="221"/>
      <c r="H59" s="221"/>
      <c r="I59" s="221"/>
      <c r="J59" s="228"/>
      <c r="K59" s="225"/>
      <c r="L59" s="225"/>
      <c r="M59" s="225"/>
      <c r="N59" s="226"/>
      <c r="O59" s="225"/>
      <c r="Z59" s="229"/>
    </row>
    <row r="60" spans="1:26" s="222" customFormat="1" ht="20.25" outlineLevel="1" x14ac:dyDescent="0.3">
      <c r="A60" s="221"/>
      <c r="B60" s="252" t="s">
        <v>131</v>
      </c>
      <c r="C60" s="252"/>
      <c r="E60" s="223"/>
      <c r="F60" s="222" t="s">
        <v>132</v>
      </c>
      <c r="G60" s="223"/>
      <c r="H60" s="223"/>
      <c r="I60" s="223"/>
      <c r="J60" s="224"/>
      <c r="K60" s="225"/>
      <c r="L60" s="225"/>
      <c r="M60" s="225"/>
      <c r="N60" s="226"/>
      <c r="O60" s="225"/>
      <c r="Z60" s="229"/>
    </row>
    <row r="61" spans="1:26" s="222" customFormat="1" ht="18.75" customHeight="1" outlineLevel="1" x14ac:dyDescent="0.3">
      <c r="B61" s="230"/>
      <c r="J61" s="231"/>
      <c r="K61" s="223"/>
      <c r="L61" s="223"/>
      <c r="M61" s="223"/>
    </row>
    <row r="62" spans="1:26" s="222" customFormat="1" ht="20.25" outlineLevel="1" x14ac:dyDescent="0.3">
      <c r="A62" s="221"/>
      <c r="B62" s="252" t="s">
        <v>133</v>
      </c>
      <c r="C62" s="252"/>
      <c r="F62" s="223"/>
      <c r="G62" s="223"/>
      <c r="H62" s="223"/>
      <c r="I62" s="223"/>
      <c r="J62" s="224"/>
      <c r="K62" s="225"/>
      <c r="L62" s="225"/>
      <c r="M62" s="225"/>
      <c r="N62" s="226"/>
      <c r="O62" s="225"/>
      <c r="Z62" s="229"/>
    </row>
    <row r="63" spans="1:26" s="3" customFormat="1" x14ac:dyDescent="0.25">
      <c r="J63" s="193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</sheetData>
  <mergeCells count="41">
    <mergeCell ref="A9:J9"/>
    <mergeCell ref="A13:A14"/>
    <mergeCell ref="B13:B14"/>
    <mergeCell ref="C13:C14"/>
    <mergeCell ref="D13:D14"/>
    <mergeCell ref="E13:E14"/>
    <mergeCell ref="F13:G13"/>
    <mergeCell ref="H13:H14"/>
    <mergeCell ref="I13:I14"/>
    <mergeCell ref="J13:J14"/>
    <mergeCell ref="A29:L29"/>
    <mergeCell ref="K13:K14"/>
    <mergeCell ref="L13:L14"/>
    <mergeCell ref="A15:L15"/>
    <mergeCell ref="A16:L16"/>
    <mergeCell ref="A19:I19"/>
    <mergeCell ref="A20:L20"/>
    <mergeCell ref="A21:L21"/>
    <mergeCell ref="A23:I23"/>
    <mergeCell ref="A24:L24"/>
    <mergeCell ref="A25:L25"/>
    <mergeCell ref="A28:I28"/>
    <mergeCell ref="A51:K51"/>
    <mergeCell ref="A37:I37"/>
    <mergeCell ref="A38:L38"/>
    <mergeCell ref="A41:I41"/>
    <mergeCell ref="A42:I42"/>
    <mergeCell ref="A44:J44"/>
    <mergeCell ref="A45:K45"/>
    <mergeCell ref="A46:K46"/>
    <mergeCell ref="A47:K47"/>
    <mergeCell ref="A48:K48"/>
    <mergeCell ref="A49:K49"/>
    <mergeCell ref="A50:K50"/>
    <mergeCell ref="B62:C62"/>
    <mergeCell ref="A52:K52"/>
    <mergeCell ref="A53:K53"/>
    <mergeCell ref="A54:K54"/>
    <mergeCell ref="A55:K55"/>
    <mergeCell ref="B58:C58"/>
    <mergeCell ref="B60:C6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Форма КП- 21 кор_ПВХ  двери</vt:lpstr>
      <vt:lpstr>ФОРМА КП- 21 кор_мет двери</vt:lpstr>
      <vt:lpstr>ВОР корпус 21</vt:lpstr>
      <vt:lpstr>'ФОРМА КП- 21 кор_мет двери'!Область_печати</vt:lpstr>
      <vt:lpstr>'Форма КП- 21 кор_ПВХ  двери'!Область_печати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2024-07-23T06:45:46Z</dcterms:modified>
</cp:coreProperties>
</file>